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1840" windowHeight="2505" tabRatio="393"/>
  </bookViews>
  <sheets>
    <sheet name="Triwulan IV 2017" sheetId="6" r:id="rId1"/>
  </sheets>
  <externalReferences>
    <externalReference r:id="rId2"/>
  </externalReferences>
  <definedNames>
    <definedName name="_Fill" localSheetId="0" hidden="1">#REF!</definedName>
    <definedName name="_Fill" hidden="1">#REF!</definedName>
    <definedName name="iii" localSheetId="0" hidden="1">#REF!</definedName>
    <definedName name="iii" hidden="1">#REF!</definedName>
    <definedName name="_xlnm.Print_Area" localSheetId="0">'Triwulan IV 2017'!$F$63:$I$83</definedName>
  </definedNames>
  <calcPr calcId="124519"/>
</workbook>
</file>

<file path=xl/calcChain.xml><?xml version="1.0" encoding="utf-8"?>
<calcChain xmlns="http://schemas.openxmlformats.org/spreadsheetml/2006/main">
  <c r="G37" i="6"/>
  <c r="G36"/>
  <c r="D58"/>
  <c r="T38"/>
  <c r="T37"/>
  <c r="T35"/>
  <c r="T34"/>
  <c r="T32"/>
  <c r="Q38"/>
  <c r="Q37"/>
  <c r="Q32"/>
  <c r="D57" l="1"/>
  <c r="Q39"/>
  <c r="Q41" s="1"/>
  <c r="K41"/>
  <c r="K62" l="1"/>
  <c r="L63" l="1"/>
  <c r="K63"/>
  <c r="E59"/>
  <c r="D59"/>
  <c r="H56"/>
  <c r="G56"/>
  <c r="L52"/>
  <c r="L54" s="1"/>
  <c r="K52"/>
  <c r="K54" s="1"/>
  <c r="E46"/>
  <c r="L41"/>
  <c r="R39"/>
  <c r="R40" s="1"/>
  <c r="H39"/>
  <c r="H60" s="1"/>
  <c r="G39"/>
  <c r="AA36"/>
  <c r="L36"/>
  <c r="AA35"/>
  <c r="K36"/>
  <c r="AA34"/>
  <c r="AA33"/>
  <c r="AA32"/>
  <c r="L32"/>
  <c r="R30"/>
  <c r="Q30"/>
  <c r="D46"/>
  <c r="K32"/>
  <c r="R41" l="1"/>
  <c r="L37"/>
  <c r="L42" s="1"/>
  <c r="L45" s="1"/>
  <c r="L55" s="1"/>
  <c r="L64" s="1"/>
  <c r="L66" s="1"/>
  <c r="L68" s="1"/>
  <c r="L70" s="1"/>
  <c r="L72" s="1"/>
  <c r="E60"/>
  <c r="AA38"/>
  <c r="K37"/>
  <c r="K42" s="1"/>
  <c r="K45" s="1"/>
  <c r="K55" s="1"/>
  <c r="K64" s="1"/>
  <c r="K66" s="1"/>
  <c r="K68" s="1"/>
  <c r="K70" s="1"/>
  <c r="K72" s="1"/>
  <c r="G60"/>
  <c r="D60"/>
  <c r="Q40"/>
</calcChain>
</file>

<file path=xl/sharedStrings.xml><?xml version="1.0" encoding="utf-8"?>
<sst xmlns="http://schemas.openxmlformats.org/spreadsheetml/2006/main" count="231" uniqueCount="212">
  <si>
    <t xml:space="preserve">                                 </t>
  </si>
  <si>
    <t xml:space="preserve">Kantor Pusat                         : </t>
  </si>
  <si>
    <t>PLAZA SIMAS</t>
  </si>
  <si>
    <t>Jl. K.H. Fachrudin No. 18, Jakarta 10250, Indonesia</t>
  </si>
  <si>
    <t xml:space="preserve">24 Hour Customer Care (021) 23567888, 50507888, Call Centre (021) 50509999, Telp (021)3902141,5050 9888 (Hunting),Fax (021)3902159/60 </t>
  </si>
  <si>
    <t>E-mail : info@sinarmas.co.id, Website http://www.sinarmas.co.id ; http://simasmobil.com ; http://simassehat.com</t>
  </si>
  <si>
    <t xml:space="preserve">Kantor Cabang                      : </t>
  </si>
  <si>
    <t xml:space="preserve">Bandung,  Balikpapan,   Banjarmasin,  Batam,  Bekasi,  Bogor,  Cirebon,  Denpasar,  Jakarta-Kebayoran Baru, </t>
  </si>
  <si>
    <t xml:space="preserve">               </t>
  </si>
  <si>
    <t xml:space="preserve">Jakarta-Jembatan Dua, Jakarta-Mangga Dua, Jakarta-Kelapa Gading, Jakarta-Fatmawati, Jakarta Pusat, Jambi, </t>
  </si>
  <si>
    <t xml:space="preserve">Lampung,   Makasar,  Malang,  Medan,  Manado,  Padang,  Palembang,  Pekan Baru,  Pontianak,  Samarinda,  </t>
  </si>
  <si>
    <t xml:space="preserve">Cabang Syariah                     : </t>
  </si>
  <si>
    <t>Jakarta Mayestik</t>
  </si>
  <si>
    <t xml:space="preserve">Kantor Pemasaran                 : </t>
  </si>
  <si>
    <t>Cikarang,   Cimahi,   Depok,   Duri,   Garut,   Gorontalo,    Gresik,   Jakarta-Tebet,  Jayapura,   Jember,</t>
  </si>
  <si>
    <t xml:space="preserve">Karawang, Kediri,  Kendari, Kisaran, Kotamobagu, Kudus, Kupang, Lhokseumawe, Lubuk Linggau,  Magelang, </t>
  </si>
  <si>
    <t xml:space="preserve">Madiun,  Mataram,   Mojokerto,   Muara Bungo,  Padang  Sidimpuan,  Palangkaraya,  Pangkal  Pinang,   Palu, </t>
  </si>
  <si>
    <t xml:space="preserve">Kantor Pemasaran Agency     : </t>
  </si>
  <si>
    <t xml:space="preserve">Bandung, Bogor, Jakarta-Bintaro, Jakarta-Fachrudin, Jakarta-Tanjung Priok, Medan, Manado, Palembang, </t>
  </si>
  <si>
    <t>Pekan Baru, Semarang</t>
  </si>
  <si>
    <t>PT. ASURANSI SINAR MAS</t>
  </si>
  <si>
    <t>LAPORAN KEUANGAN</t>
  </si>
  <si>
    <t>LAPORAN POSISI KEUANGAN (NERACA)</t>
  </si>
  <si>
    <t>LAPORAN LABA RUGI KOMPREHENSIF</t>
  </si>
  <si>
    <t>TINGKAT KESEHATAN KEUANGAN</t>
  </si>
  <si>
    <t>(dalam jutaan rupiah)</t>
  </si>
  <si>
    <t>ASET</t>
  </si>
  <si>
    <t>LIABILITAS DAN EKUITAS</t>
  </si>
  <si>
    <t>U R A I A N</t>
  </si>
  <si>
    <t>Keterangan</t>
  </si>
  <si>
    <t>Pencapaian Tingkat Solvabilitas</t>
  </si>
  <si>
    <t>PENDAPATAN UNDERWRITING</t>
  </si>
  <si>
    <t xml:space="preserve"> A. Tingkat Solvabilitas</t>
  </si>
  <si>
    <t xml:space="preserve"> Premi Bruto</t>
  </si>
  <si>
    <t>a.</t>
  </si>
  <si>
    <t>Aset Yang Diperkenankan</t>
  </si>
  <si>
    <t>I. Investasi</t>
  </si>
  <si>
    <t>I. Liabilitas</t>
  </si>
  <si>
    <t xml:space="preserve">   a. Premi Penutupan Langsung</t>
  </si>
  <si>
    <t xml:space="preserve">b. </t>
  </si>
  <si>
    <t>Kewajiban</t>
  </si>
  <si>
    <t>Deposito Berjangka dan  Sertifikat Deposito</t>
  </si>
  <si>
    <t>Utang</t>
  </si>
  <si>
    <t xml:space="preserve">   b. Premi Penutupan Tidak Langsung</t>
  </si>
  <si>
    <t>Jumlah Tingkat Solvabilitas</t>
  </si>
  <si>
    <t xml:space="preserve">Saham </t>
  </si>
  <si>
    <t>Utang Klaim</t>
  </si>
  <si>
    <t xml:space="preserve">   c. Komisi Dibayar</t>
  </si>
  <si>
    <r>
      <t xml:space="preserve"> B. Modal Minimum Berbasis Risiko (MMBR) </t>
    </r>
    <r>
      <rPr>
        <vertAlign val="superscript"/>
        <sz val="12"/>
        <color indexed="8"/>
        <rFont val="Times New Roman"/>
        <family val="1"/>
      </rPr>
      <t>2)</t>
    </r>
  </si>
  <si>
    <t>Surat Utang Korporasi dan Sukuk Korporasi</t>
  </si>
  <si>
    <t>Utang Koasuransi</t>
  </si>
  <si>
    <t xml:space="preserve"> Jumlah Premi Bruto</t>
  </si>
  <si>
    <t>Kegagalan Pengelolaan Aset (Schedule A)</t>
  </si>
  <si>
    <t xml:space="preserve">Surat Berharga yang Diterbitkan oleh Negara RI </t>
  </si>
  <si>
    <t>Utang Reasuransi</t>
  </si>
  <si>
    <t xml:space="preserve"> Premi Reasuransi</t>
  </si>
  <si>
    <t>b.</t>
  </si>
  <si>
    <t>Ketidakseimbangan antara Proyeksi Arus Aset dan Liabilitas (Schedule B)</t>
  </si>
  <si>
    <t xml:space="preserve">Surat Berharga yang Diterbitkan oleh Negara Selain Negara RI </t>
  </si>
  <si>
    <t>Utang Komisi</t>
  </si>
  <si>
    <t xml:space="preserve">   a. Premi Reasuransi Dibayar</t>
  </si>
  <si>
    <t>c.</t>
  </si>
  <si>
    <t>Ketidakseimbangan antara Nilai Aset dan Liabilitas dalam Setiap Jenis Mata Uang Asing (Schedule C)</t>
  </si>
  <si>
    <t>Surat Berharga yang Diterbitkan oleh Bank Indonesia</t>
  </si>
  <si>
    <t>Utang Pajak</t>
  </si>
  <si>
    <t xml:space="preserve">   b. Komisi Reasuransi Diterima</t>
  </si>
  <si>
    <t>d.</t>
  </si>
  <si>
    <t>Perbedaan antara Beban Klaim yang Terjadi dan Beban Klaim yang Diperkirakan (Schedule D)</t>
  </si>
  <si>
    <t>Surat Berharga yang Diterbitkan oleh Lembaga Multinasional</t>
  </si>
  <si>
    <t>Biaya yang Masih Harus Dibayar</t>
  </si>
  <si>
    <t xml:space="preserve"> Jumlah Premi Reasuransi</t>
  </si>
  <si>
    <t>e.</t>
  </si>
  <si>
    <t>Risiko Tingkat Bunga (Schedule E)</t>
  </si>
  <si>
    <t>Reksa Dana</t>
  </si>
  <si>
    <t>Utang Lain</t>
  </si>
  <si>
    <t xml:space="preserve">                       Premi Neto</t>
  </si>
  <si>
    <t>f.</t>
  </si>
  <si>
    <t>Risiko Reasuransi (Schedule F)</t>
  </si>
  <si>
    <t>Kontrak Investasi Kolektif Efek Beragun Aset</t>
  </si>
  <si>
    <t>Liabilitas asuransi</t>
  </si>
  <si>
    <t xml:space="preserve"> Penurunan (Kenaikan) Cadangan Premi dan CAPYBMP</t>
  </si>
  <si>
    <t>g.</t>
  </si>
  <si>
    <t>Risiko Operasional (Schedule G)</t>
  </si>
  <si>
    <t>Dana Investasi Real Estat</t>
  </si>
  <si>
    <t>Jumlah Liabilitas</t>
  </si>
  <si>
    <t xml:space="preserve">a. Penurunan (kenaikan) Cadangan Premi </t>
  </si>
  <si>
    <t>Jumlah MMBR</t>
  </si>
  <si>
    <t>Penyertaan Langsung</t>
  </si>
  <si>
    <t xml:space="preserve">b. Penurunan (kenaikan) CAPYBMP  </t>
  </si>
  <si>
    <t xml:space="preserve"> C. Kelebihan (Kekurangan) Batas Tingkat Solvabilitas</t>
  </si>
  <si>
    <t>Bangunan dengan Hak Strata atau Tanah dengan Bangunan untuk Investasi</t>
  </si>
  <si>
    <t xml:space="preserve"> Penurunan (Kenaikan) CAPYBMP</t>
  </si>
  <si>
    <r>
      <t xml:space="preserve"> D. Rasio Pencapaian Solvabilitas (%) </t>
    </r>
    <r>
      <rPr>
        <vertAlign val="superscript"/>
        <sz val="12"/>
        <color indexed="8"/>
        <rFont val="Times New Roman"/>
        <family val="1"/>
      </rPr>
      <t>3)</t>
    </r>
  </si>
  <si>
    <t>Pembelian Piutang untuk Perusahaan Pembiayaan dan/atau Bank</t>
  </si>
  <si>
    <t>Jumlah Pendapatan Premi Neto</t>
  </si>
  <si>
    <t>Informasi Lain</t>
  </si>
  <si>
    <t>Emas Murni</t>
  </si>
  <si>
    <t>Jumlah Deposito Jaminan</t>
  </si>
  <si>
    <t>Pinjaman yang Dijamin dengan Hak Tanggungan</t>
  </si>
  <si>
    <t xml:space="preserve"> Pendapatan Underwriting Lain Neto</t>
  </si>
  <si>
    <t>Rasio Likuiditas (%)</t>
  </si>
  <si>
    <t>Investasi Lain</t>
  </si>
  <si>
    <t xml:space="preserve">                       PENDAPATAN UNDERWRITING </t>
  </si>
  <si>
    <t>Rasio Kecukupan Investasi (%)</t>
  </si>
  <si>
    <t>Jumlah Investasi</t>
  </si>
  <si>
    <t>Rasio Perimbangan Hasil Investasi dengan Pendapatan Premi Neto</t>
  </si>
  <si>
    <t>BEBAN UNDERWRITING</t>
  </si>
  <si>
    <t>Rasio Beban (Klaim, Usaha, dan Komisi) terhadap Pendapatan Premi Neto (%)</t>
  </si>
  <si>
    <t>II. Bukan Investasi</t>
  </si>
  <si>
    <t>II. Ekuitas</t>
  </si>
  <si>
    <t xml:space="preserve"> Beban Klaim</t>
  </si>
  <si>
    <t>Kas dan Bank</t>
  </si>
  <si>
    <t>Modal Disetor</t>
  </si>
  <si>
    <t xml:space="preserve">   a. Klaim Bruto</t>
  </si>
  <si>
    <t>Tagihan Premi Penutupan Langsung</t>
  </si>
  <si>
    <t>Tambahan Modal Disetor</t>
  </si>
  <si>
    <t xml:space="preserve">   b. Klaim Reasuransi</t>
  </si>
  <si>
    <t>Tagihan Klaim Koasuransi</t>
  </si>
  <si>
    <t>Komponen Ekuitas lainnya</t>
  </si>
  <si>
    <t xml:space="preserve">   c. Kenaikan (Penurunan) Cadangan Klaim</t>
  </si>
  <si>
    <t>Tagihan Reasuransi</t>
  </si>
  <si>
    <t>Saldo Laba</t>
  </si>
  <si>
    <t xml:space="preserve">Jumlah Beban Klaim </t>
  </si>
  <si>
    <t>Aset Reasuransi</t>
  </si>
  <si>
    <t xml:space="preserve"> Beban Underwriting Lain Neto</t>
  </si>
  <si>
    <t>Tagihan Investasi</t>
  </si>
  <si>
    <t>Tagihan Hasil Investasi</t>
  </si>
  <si>
    <t xml:space="preserve"> HASIL UNDERWRITING</t>
  </si>
  <si>
    <t>Bangunan dengan Hak Strata atau Tanah dengan Bangunan untuk Dipakai Sendiri</t>
  </si>
  <si>
    <t>Jumlah Ekuitas</t>
  </si>
  <si>
    <t xml:space="preserve"> Hasil Investasi</t>
  </si>
  <si>
    <t>Aset Tetap Lain</t>
  </si>
  <si>
    <t>Beban Usaha:</t>
  </si>
  <si>
    <t>Aset Lain</t>
  </si>
  <si>
    <t>a. Beban Pemasaran</t>
  </si>
  <si>
    <t>Jumlah Bukan Investasi</t>
  </si>
  <si>
    <t>b. Beban Umum dan Administrasi:</t>
  </si>
  <si>
    <t>JUMLAH ASET</t>
  </si>
  <si>
    <t>JUMLAH LIABILITAS DAN EKUITAS</t>
  </si>
  <si>
    <t xml:space="preserve">    - Beban Pegawai dan Pengurus</t>
  </si>
  <si>
    <t xml:space="preserve">    - Beban Pendidikan dan Pelatihan</t>
  </si>
  <si>
    <t xml:space="preserve">    - Beban Umum dan Administrasi Lainnya</t>
  </si>
  <si>
    <t>DIREKSI DAN KOMISARIS</t>
  </si>
  <si>
    <t>Reasuradur Utama</t>
  </si>
  <si>
    <t>Jumlah Beban Usaha</t>
  </si>
  <si>
    <t>DEWAN KOMISARIS</t>
  </si>
  <si>
    <t>Nama Reasuradur</t>
  </si>
  <si>
    <t>%</t>
  </si>
  <si>
    <t xml:space="preserve"> LABA (RUGI) USAHA ASURANSI </t>
  </si>
  <si>
    <t>KOMISARIS UTAMA               : Indra Widjaja</t>
  </si>
  <si>
    <t xml:space="preserve"> Hasil (Beban) Lain</t>
  </si>
  <si>
    <t>WAKIL KOMISARIS UTAMA : Ivena Widjaja</t>
  </si>
  <si>
    <t xml:space="preserve"> Reasuradur Dalam Negeri</t>
  </si>
  <si>
    <t xml:space="preserve"> LABA (RUGI) SEBELUM ZAKAT</t>
  </si>
  <si>
    <t>1.</t>
  </si>
  <si>
    <t>PT. Tugu Reasuransi Indonesia</t>
  </si>
  <si>
    <t xml:space="preserve"> Zakat</t>
  </si>
  <si>
    <t>KOMISARIS INDEPENDEN    : Petrus Kiki Andries</t>
  </si>
  <si>
    <t>2.</t>
  </si>
  <si>
    <t>PT. Reasuransi Nasional Indonesia</t>
  </si>
  <si>
    <t xml:space="preserve"> LABA (RUGI) SEBELUM PAJAK</t>
  </si>
  <si>
    <t>3.</t>
  </si>
  <si>
    <t xml:space="preserve"> Pajak Penghasilan</t>
  </si>
  <si>
    <t>4.</t>
  </si>
  <si>
    <t>PT. Maskapai Reasuransi Indonesia Tbk</t>
  </si>
  <si>
    <t xml:space="preserve"> LABA SETELAH PAJAK</t>
  </si>
  <si>
    <t>DIREKSI</t>
  </si>
  <si>
    <t xml:space="preserve"> PENDAPATAN/BEBAN KOMPREHENSIF LAIN</t>
  </si>
  <si>
    <t>DIREKTUR UTAMA  :  Howen Widjaja</t>
  </si>
  <si>
    <t xml:space="preserve"> Reasuradur Luar Negeri</t>
  </si>
  <si>
    <t xml:space="preserve"> TOTAL LABA (RUGI) KOMPREHENSIF</t>
  </si>
  <si>
    <t>DIREKTUR                :  Njoman Sudartha</t>
  </si>
  <si>
    <t>Swiss Reinsurance Company</t>
  </si>
  <si>
    <t>DIREKTUR                :  Aryanto Alimin</t>
  </si>
  <si>
    <t>Munich Reinsurance Company</t>
  </si>
  <si>
    <t>DIREKTUR                :  Dumasi Marisina Magdalena Samosir</t>
  </si>
  <si>
    <t>DIREKTUR                :  Marten Petrus Lalamentik</t>
  </si>
  <si>
    <t xml:space="preserve">                                                   S.E &amp; O</t>
  </si>
  <si>
    <t>DIREKTUR                :  I Ketut Pasek Swastika</t>
  </si>
  <si>
    <t>Direksi</t>
  </si>
  <si>
    <t>PEMILIK PERUSAHAAN</t>
  </si>
  <si>
    <t>DEWAN PENGAWAS SYARIAH</t>
  </si>
  <si>
    <t>1. PT. Sinar Mas Multiartha Tbk</t>
  </si>
  <si>
    <t>99,999%</t>
  </si>
  <si>
    <t>Ketua</t>
  </si>
  <si>
    <t>2. PT. Sinar Mas Multifinance</t>
  </si>
  <si>
    <t>0,001%</t>
  </si>
  <si>
    <t>Drs.KH.A.Nazri Adlani</t>
  </si>
  <si>
    <t>Anggota</t>
  </si>
  <si>
    <t>Semarang, Surabaya, Solo, Tangerang, Yogyakarta, BSD, Cilegon, Bengkulu</t>
  </si>
  <si>
    <t>General Insurance Corporation of India</t>
  </si>
  <si>
    <t>KOMISARIS INDEPENDEN    : Sinarta Ginardi</t>
  </si>
  <si>
    <t>Ambon,   Banda   Aceh,   Bandar   Jaya, Belitung,  Bukit  Tinggi, Baturaja,  Cibubur,  Cilacap,</t>
  </si>
  <si>
    <t>Pekalongan, Pematang Siantar, Prabumulih, Purwokerto, Rantau Prapat, Sampit,  Sidoarjo, Singkawang</t>
  </si>
  <si>
    <t>Sorong,  Sukabumi,  Sumedang, Tanjung Pinang, Tarakan, Tasikmalaya, Tegal</t>
  </si>
  <si>
    <t>PT. Reasuransi Indonesia Utama</t>
  </si>
  <si>
    <t>Odyssey Re.</t>
  </si>
  <si>
    <t>Dr. Luqyan Tamanni, M.Ec</t>
  </si>
  <si>
    <t>Risiko Kredit</t>
  </si>
  <si>
    <t>Risiko Likuiditas</t>
  </si>
  <si>
    <t>Risiko Pasar</t>
  </si>
  <si>
    <t>Risiko Asuransi</t>
  </si>
  <si>
    <t>Risiko Operasional</t>
  </si>
  <si>
    <t>A+F</t>
  </si>
  <si>
    <t>B</t>
  </si>
  <si>
    <t>A+C</t>
  </si>
  <si>
    <t>D+E</t>
  </si>
  <si>
    <t>G+H</t>
  </si>
  <si>
    <t>PER 31 DESEMBER 2017 DAN 2016</t>
  </si>
  <si>
    <t>Jakarta, 31 Desember 2017</t>
  </si>
  <si>
    <t>UNTUK TAHUN YANG BERAKHIR PADA TANGGAL 31 DESEMBER 2017 DAN 2016</t>
  </si>
  <si>
    <t>PER 31 Desember 2017 DAN 2016</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</si>
</sst>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0.00_)"/>
  </numFmts>
  <fonts count="37">
    <font>
      <sz val="12"/>
      <name val="SWISS"/>
    </font>
    <font>
      <sz val="11"/>
      <color theme="1"/>
      <name val="Calibri"/>
      <family val="2"/>
      <charset val="1"/>
      <scheme val="minor"/>
    </font>
    <font>
      <sz val="12"/>
      <name val="SWISS"/>
    </font>
    <font>
      <sz val="12"/>
      <name val="Bookman Old Style"/>
      <family val="1"/>
    </font>
    <font>
      <b/>
      <sz val="10"/>
      <name val="Bookman Old Style"/>
      <family val="1"/>
    </font>
    <font>
      <b/>
      <sz val="14"/>
      <name val="Bookman Old Style"/>
      <family val="1"/>
    </font>
    <font>
      <sz val="10"/>
      <color indexed="8"/>
      <name val="Arial"/>
      <family val="2"/>
    </font>
    <font>
      <sz val="12"/>
      <color indexed="8"/>
      <name val="Arial"/>
      <family val="2"/>
    </font>
    <font>
      <sz val="10"/>
      <color theme="1"/>
      <name val="Arial"/>
      <family val="2"/>
    </font>
    <font>
      <b/>
      <sz val="14"/>
      <color indexed="8"/>
      <name val="Arial"/>
      <family val="2"/>
    </font>
    <font>
      <b/>
      <sz val="10"/>
      <color indexed="8"/>
      <name val="Arial"/>
      <family val="2"/>
    </font>
    <font>
      <sz val="10"/>
      <name val="Bookman Old Style"/>
      <family val="1"/>
    </font>
    <font>
      <sz val="12"/>
      <color rgb="FFFF0000"/>
      <name val="Bookman Old Style"/>
      <family val="1"/>
    </font>
    <font>
      <b/>
      <i/>
      <sz val="10"/>
      <color indexed="8"/>
      <name val="Arial"/>
      <family val="2"/>
    </font>
    <font>
      <b/>
      <sz val="28"/>
      <name val="Bookman Old Style"/>
      <family val="1"/>
    </font>
    <font>
      <b/>
      <sz val="12"/>
      <name val="Bookman Old Style"/>
      <family val="1"/>
    </font>
    <font>
      <b/>
      <sz val="11"/>
      <name val="Bookman Old Style"/>
      <family val="1"/>
    </font>
    <font>
      <sz val="11"/>
      <color indexed="8"/>
      <name val="Arial"/>
      <family val="2"/>
    </font>
    <font>
      <sz val="12"/>
      <color indexed="8"/>
      <name val="Times New Roman"/>
      <family val="1"/>
    </font>
    <font>
      <b/>
      <sz val="12"/>
      <color indexed="8"/>
      <name val="Times New Roman"/>
      <family val="1"/>
    </font>
    <font>
      <b/>
      <sz val="12"/>
      <name val="Times New Roman"/>
      <family val="1"/>
    </font>
    <font>
      <sz val="12"/>
      <name val="Times New Roman"/>
      <family val="1"/>
    </font>
    <font>
      <sz val="10"/>
      <name val="Arial"/>
      <family val="2"/>
    </font>
    <font>
      <vertAlign val="superscript"/>
      <sz val="12"/>
      <color indexed="8"/>
      <name val="Times New Roman"/>
      <family val="1"/>
    </font>
    <font>
      <b/>
      <u/>
      <sz val="12"/>
      <color indexed="8"/>
      <name val="Times New Roman"/>
      <family val="1"/>
    </font>
    <font>
      <b/>
      <sz val="11"/>
      <color indexed="8"/>
      <name val="Arial"/>
      <family val="2"/>
    </font>
    <font>
      <b/>
      <sz val="12"/>
      <color indexed="9"/>
      <name val="Times New Roman"/>
      <family val="1"/>
    </font>
    <font>
      <b/>
      <sz val="12"/>
      <color theme="0"/>
      <name val="Times New Roman"/>
      <family val="1"/>
    </font>
    <font>
      <sz val="12"/>
      <color rgb="FF000000"/>
      <name val="Times New Roman"/>
      <family val="1"/>
    </font>
    <font>
      <sz val="11"/>
      <name val="+mj-lt"/>
    </font>
    <font>
      <b/>
      <sz val="11"/>
      <name val="Arial"/>
      <family val="2"/>
    </font>
    <font>
      <sz val="12"/>
      <color rgb="FF000000"/>
      <name val="Arial"/>
      <family val="2"/>
    </font>
    <font>
      <sz val="10"/>
      <name val="MS Sans Serif"/>
      <family val="2"/>
    </font>
    <font>
      <b/>
      <i/>
      <sz val="16"/>
      <name val="Helv"/>
    </font>
    <font>
      <sz val="11"/>
      <color theme="1"/>
      <name val="Calibri"/>
      <family val="2"/>
      <scheme val="minor"/>
    </font>
    <font>
      <sz val="9"/>
      <color theme="1"/>
      <name val="Comic Sans MS"/>
      <family val="2"/>
      <charset val="1"/>
    </font>
    <font>
      <sz val="12"/>
      <color rgb="FFFF00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34"/>
      </patternFill>
    </fill>
    <fill>
      <patternFill patternType="solid">
        <fgColor indexed="9"/>
        <bgColor indexed="26"/>
      </patternFill>
    </fill>
    <fill>
      <patternFill patternType="solid">
        <fgColor theme="0" tint="-0.249977111117893"/>
        <bgColor indexed="64"/>
      </patternFill>
    </fill>
    <fill>
      <patternFill patternType="solid">
        <fgColor indexed="8"/>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style="double">
        <color theme="1"/>
      </top>
      <bottom style="double">
        <color theme="1"/>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thin">
        <color theme="1"/>
      </right>
      <top style="double">
        <color theme="1"/>
      </top>
      <bottom style="double">
        <color theme="1"/>
      </bottom>
      <diagonal/>
    </border>
    <border>
      <left style="thin">
        <color theme="1"/>
      </left>
      <right style="thin">
        <color theme="1"/>
      </right>
      <top/>
      <bottom/>
      <diagonal/>
    </border>
    <border>
      <left style="thin">
        <color theme="1"/>
      </left>
      <right style="double">
        <color theme="1"/>
      </right>
      <top style="double">
        <color theme="1"/>
      </top>
      <bottom/>
      <diagonal/>
    </border>
    <border>
      <left/>
      <right style="thin">
        <color theme="1"/>
      </right>
      <top/>
      <bottom/>
      <diagonal/>
    </border>
    <border>
      <left/>
      <right style="double">
        <color theme="1"/>
      </right>
      <top style="double">
        <color theme="1"/>
      </top>
      <bottom style="double">
        <color theme="1"/>
      </bottom>
      <diagonal/>
    </border>
    <border>
      <left style="thin">
        <color theme="1"/>
      </left>
      <right style="double">
        <color indexed="64"/>
      </right>
      <top/>
      <bottom/>
      <diagonal/>
    </border>
    <border>
      <left style="thin">
        <color theme="1"/>
      </left>
      <right style="thin">
        <color theme="1"/>
      </right>
      <top style="double">
        <color theme="1"/>
      </top>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double">
        <color theme="1"/>
      </bottom>
      <diagonal/>
    </border>
    <border>
      <left/>
      <right style="double">
        <color indexed="8"/>
      </right>
      <top/>
      <bottom/>
      <diagonal/>
    </border>
    <border>
      <left style="double">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theme="1"/>
      </right>
      <top style="thin">
        <color indexed="64"/>
      </top>
      <bottom/>
      <diagonal/>
    </border>
    <border>
      <left style="thin">
        <color theme="1"/>
      </left>
      <right style="thin">
        <color theme="1"/>
      </right>
      <top style="thin">
        <color indexed="64"/>
      </top>
      <bottom style="thin">
        <color indexed="64"/>
      </bottom>
      <diagonal/>
    </border>
    <border>
      <left style="double">
        <color indexed="8"/>
      </left>
      <right/>
      <top/>
      <bottom/>
      <diagonal/>
    </border>
    <border>
      <left/>
      <right style="thin">
        <color indexed="64"/>
      </right>
      <top/>
      <bottom/>
      <diagonal/>
    </border>
    <border>
      <left style="double">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right style="double">
        <color indexed="8"/>
      </right>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bottom/>
      <diagonal/>
    </border>
    <border>
      <left style="thin">
        <color theme="1"/>
      </left>
      <right style="double">
        <color theme="1"/>
      </right>
      <top style="thin">
        <color indexed="64"/>
      </top>
      <bottom style="thin">
        <color indexed="64"/>
      </bottom>
      <diagonal/>
    </border>
    <border>
      <left style="thin">
        <color theme="1"/>
      </left>
      <right style="double">
        <color theme="1"/>
      </right>
      <top style="thin">
        <color indexed="64"/>
      </top>
      <bottom style="double">
        <color indexed="64"/>
      </bottom>
      <diagonal/>
    </border>
    <border>
      <left style="thin">
        <color indexed="8"/>
      </left>
      <right style="double">
        <color indexed="8"/>
      </right>
      <top/>
      <bottom/>
      <diagonal/>
    </border>
    <border>
      <left style="double">
        <color theme="1"/>
      </left>
      <right/>
      <top style="thin">
        <color indexed="64"/>
      </top>
      <bottom style="double">
        <color indexed="64"/>
      </bottom>
      <diagonal/>
    </border>
    <border>
      <left style="double">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right style="double">
        <color indexed="8"/>
      </right>
      <top/>
      <bottom style="double">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thin">
        <color theme="1"/>
      </left>
      <right style="double">
        <color indexed="64"/>
      </right>
      <top style="thin">
        <color theme="1"/>
      </top>
      <bottom style="thin">
        <color theme="1"/>
      </bottom>
      <diagonal/>
    </border>
    <border>
      <left style="thin">
        <color theme="1"/>
      </left>
      <right style="double">
        <color indexed="64"/>
      </right>
      <top/>
      <bottom style="thin">
        <color theme="1"/>
      </bottom>
      <diagonal/>
    </border>
    <border>
      <left style="thin">
        <color theme="1"/>
      </left>
      <right style="double">
        <color indexed="64"/>
      </right>
      <top style="thin">
        <color indexed="64"/>
      </top>
      <bottom style="thin">
        <color indexed="64"/>
      </bottom>
      <diagonal/>
    </border>
    <border>
      <left style="thin">
        <color theme="1"/>
      </left>
      <right style="double">
        <color indexed="64"/>
      </right>
      <top style="thin">
        <color indexed="64"/>
      </top>
      <bottom style="double">
        <color indexed="64"/>
      </bottom>
      <diagonal/>
    </border>
    <border>
      <left style="thin">
        <color theme="1"/>
      </left>
      <right style="double">
        <color indexed="64"/>
      </right>
      <top/>
      <bottom style="thin">
        <color indexed="64"/>
      </bottom>
      <diagonal/>
    </border>
    <border>
      <left/>
      <right style="thin">
        <color theme="1"/>
      </right>
      <top style="double">
        <color theme="1"/>
      </top>
      <bottom/>
      <diagonal/>
    </border>
    <border>
      <left style="thin">
        <color theme="1"/>
      </left>
      <right style="double">
        <color theme="1"/>
      </right>
      <top/>
      <bottom/>
      <diagonal/>
    </border>
    <border>
      <left style="thin">
        <color theme="1"/>
      </left>
      <right style="double">
        <color theme="1"/>
      </right>
      <top style="thin">
        <color indexed="8"/>
      </top>
      <bottom style="thin">
        <color indexed="8"/>
      </bottom>
      <diagonal/>
    </border>
    <border>
      <left style="thin">
        <color theme="1"/>
      </left>
      <right style="double">
        <color theme="1"/>
      </right>
      <top style="thin">
        <color theme="1"/>
      </top>
      <bottom style="thin">
        <color theme="1"/>
      </bottom>
      <diagonal/>
    </border>
  </borders>
  <cellStyleXfs count="34">
    <xf numFmtId="0" fontId="0" fillId="0" borderId="1"/>
    <xf numFmtId="41" fontId="22" fillId="0" borderId="0" applyFont="0" applyFill="0" applyBorder="0" applyAlignment="0" applyProtection="0"/>
    <xf numFmtId="9" fontId="22" fillId="0" borderId="0" applyFont="0" applyFill="0" applyBorder="0" applyAlignment="0" applyProtection="0"/>
    <xf numFmtId="0" fontId="20" fillId="0" borderId="54">
      <alignment horizontal="center"/>
    </xf>
    <xf numFmtId="0" fontId="20" fillId="0" borderId="54">
      <alignment horizontal="center"/>
    </xf>
    <xf numFmtId="0" fontId="20" fillId="0" borderId="55">
      <alignment horizontal="center"/>
    </xf>
    <xf numFmtId="0" fontId="20" fillId="0" borderId="55">
      <alignment horizontal="center"/>
    </xf>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38" fontId="3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166"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2" fillId="0" borderId="0"/>
    <xf numFmtId="0" fontId="2" fillId="0" borderId="0"/>
    <xf numFmtId="0" fontId="1" fillId="0" borderId="0"/>
    <xf numFmtId="0" fontId="34" fillId="0" borderId="0"/>
    <xf numFmtId="0" fontId="1" fillId="0" borderId="0"/>
    <xf numFmtId="0" fontId="35" fillId="0" borderId="0"/>
    <xf numFmtId="0" fontId="22" fillId="0" borderId="0"/>
    <xf numFmtId="0" fontId="22" fillId="0" borderId="0"/>
    <xf numFmtId="9" fontId="22" fillId="0" borderId="56" applyFont="0" applyFill="0" applyAlignment="0" applyProtection="0"/>
    <xf numFmtId="9" fontId="22" fillId="0" borderId="56" applyFont="0" applyFill="0" applyAlignment="0" applyProtection="0"/>
    <xf numFmtId="9" fontId="32" fillId="0" borderId="0" applyFont="0" applyFill="0" applyBorder="0" applyAlignment="0" applyProtection="0"/>
    <xf numFmtId="9" fontId="22" fillId="0" borderId="56" applyFont="0" applyFill="0" applyAlignment="0" applyProtection="0"/>
    <xf numFmtId="9" fontId="22" fillId="0" borderId="0" applyFont="0" applyFill="0" applyBorder="0" applyAlignment="0" applyProtection="0"/>
  </cellStyleXfs>
  <cellXfs count="274">
    <xf numFmtId="0" fontId="0" fillId="0" borderId="1" xfId="0"/>
    <xf numFmtId="0" fontId="3" fillId="0" borderId="0" xfId="0" applyFont="1" applyFill="1" applyBorder="1" applyAlignment="1">
      <alignment horizontal="left" vertical="justify"/>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5" fillId="0" borderId="0" xfId="0" applyFont="1" applyFill="1" applyBorder="1" applyAlignment="1" applyProtection="1">
      <alignment horizontal="left" vertical="justify" wrapText="1"/>
    </xf>
    <xf numFmtId="0" fontId="3" fillId="0" borderId="0" xfId="0" applyFont="1" applyBorder="1" applyAlignment="1">
      <alignment horizontal="left" vertical="justify"/>
    </xf>
    <xf numFmtId="0" fontId="7" fillId="2" borderId="0" xfId="0" applyFont="1" applyFill="1" applyBorder="1"/>
    <xf numFmtId="0" fontId="5" fillId="0" borderId="0" xfId="0" applyFont="1" applyBorder="1" applyAlignment="1" applyProtection="1">
      <alignment horizontal="left" vertical="justify"/>
    </xf>
    <xf numFmtId="0" fontId="5" fillId="0" borderId="0" xfId="0" applyFont="1" applyBorder="1" applyAlignment="1">
      <alignment horizontal="left" vertical="justify"/>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6" fillId="2" borderId="0" xfId="0" applyFont="1" applyFill="1" applyBorder="1"/>
    <xf numFmtId="0" fontId="6" fillId="0" borderId="0" xfId="0" applyFont="1" applyFill="1" applyBorder="1" applyAlignment="1">
      <alignment wrapText="1"/>
    </xf>
    <xf numFmtId="0" fontId="7" fillId="0" borderId="0" xfId="0" applyFont="1" applyFill="1" applyBorder="1" applyAlignment="1">
      <alignment wrapText="1"/>
    </xf>
    <xf numFmtId="0" fontId="9" fillId="2" borderId="0" xfId="0" applyFont="1" applyFill="1" applyBorder="1" applyAlignment="1" applyProtection="1"/>
    <xf numFmtId="0" fontId="4" fillId="0" borderId="0" xfId="0" applyFont="1" applyFill="1" applyBorder="1" applyAlignment="1">
      <alignment horizontal="left" vertical="justify" wrapText="1"/>
    </xf>
    <xf numFmtId="0" fontId="11" fillId="0" borderId="0"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12" fillId="0" borderId="0" xfId="0" applyFont="1" applyFill="1" applyBorder="1" applyAlignment="1">
      <alignment horizontal="left" vertical="justify" wrapText="1"/>
    </xf>
    <xf numFmtId="0" fontId="3" fillId="0" borderId="0" xfId="0" applyFont="1" applyBorder="1" applyAlignment="1">
      <alignment horizontal="left" vertical="justify" wrapText="1"/>
    </xf>
    <xf numFmtId="0" fontId="9" fillId="2" borderId="0" xfId="0" applyFont="1" applyFill="1" applyBorder="1" applyAlignment="1" applyProtection="1">
      <alignment horizontal="left"/>
    </xf>
    <xf numFmtId="0" fontId="13" fillId="2" borderId="0" xfId="0" applyFont="1" applyFill="1" applyBorder="1" applyAlignment="1"/>
    <xf numFmtId="0" fontId="9" fillId="2" borderId="0" xfId="0" applyFont="1" applyFill="1" applyBorder="1" applyAlignment="1" applyProtection="1">
      <alignment horizontal="center"/>
    </xf>
    <xf numFmtId="0" fontId="4" fillId="0" borderId="0" xfId="0" applyFont="1" applyBorder="1" applyAlignment="1">
      <alignment horizontal="left" vertical="justify"/>
    </xf>
    <xf numFmtId="0" fontId="11" fillId="0" borderId="0" xfId="0" applyFont="1" applyBorder="1" applyAlignment="1">
      <alignment horizontal="left" vertical="justify"/>
    </xf>
    <xf numFmtId="0" fontId="13" fillId="0" borderId="0" xfId="0" applyFont="1" applyBorder="1" applyAlignment="1"/>
    <xf numFmtId="0" fontId="7" fillId="0" borderId="0" xfId="0" applyFont="1" applyBorder="1"/>
    <xf numFmtId="0" fontId="9" fillId="0" borderId="0" xfId="0" applyFont="1" applyBorder="1" applyAlignment="1" applyProtection="1">
      <alignment horizontal="center"/>
    </xf>
    <xf numFmtId="0" fontId="3" fillId="0" borderId="0" xfId="0" applyFont="1" applyBorder="1"/>
    <xf numFmtId="0" fontId="5" fillId="0" borderId="0" xfId="0" applyFont="1" applyBorder="1" applyAlignment="1" applyProtection="1"/>
    <xf numFmtId="0" fontId="15" fillId="0" borderId="0" xfId="0" applyFont="1" applyBorder="1" applyAlignment="1"/>
    <xf numFmtId="0" fontId="16" fillId="0" borderId="0" xfId="0" applyFont="1" applyBorder="1" applyAlignment="1"/>
    <xf numFmtId="0" fontId="17" fillId="0" borderId="0" xfId="0" applyFont="1" applyBorder="1"/>
    <xf numFmtId="0" fontId="17" fillId="0" borderId="0" xfId="0" applyFont="1" applyBorder="1" applyProtection="1"/>
    <xf numFmtId="0" fontId="17" fillId="0" borderId="0" xfId="0" applyFont="1" applyBorder="1" applyAlignment="1">
      <alignment vertical="top"/>
    </xf>
    <xf numFmtId="1" fontId="17" fillId="0" borderId="0" xfId="0" applyNumberFormat="1" applyFont="1" applyBorder="1"/>
    <xf numFmtId="0" fontId="18" fillId="0" borderId="0" xfId="0" applyFont="1" applyBorder="1"/>
    <xf numFmtId="0" fontId="19" fillId="0" borderId="0" xfId="0" applyFont="1" applyBorder="1" applyAlignment="1"/>
    <xf numFmtId="0" fontId="19"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19" fillId="0" borderId="13" xfId="0" applyFont="1" applyBorder="1" applyAlignment="1">
      <alignment horizontal="center" vertical="center"/>
    </xf>
    <xf numFmtId="1" fontId="19" fillId="0" borderId="11" xfId="0" applyNumberFormat="1" applyFont="1" applyFill="1" applyBorder="1" applyAlignment="1" applyProtection="1">
      <alignment horizontal="center" vertical="center"/>
    </xf>
    <xf numFmtId="1" fontId="20" fillId="0" borderId="12" xfId="0" applyNumberFormat="1" applyFont="1" applyFill="1" applyBorder="1" applyAlignment="1" applyProtection="1">
      <alignment horizontal="center" vertical="center"/>
    </xf>
    <xf numFmtId="0" fontId="19" fillId="0" borderId="5" xfId="0" applyFont="1" applyFill="1" applyBorder="1" applyProtection="1"/>
    <xf numFmtId="0" fontId="18" fillId="0" borderId="17" xfId="0" applyFont="1" applyFill="1" applyBorder="1" applyProtection="1"/>
    <xf numFmtId="0" fontId="19" fillId="0" borderId="19" xfId="0" applyFont="1" applyFill="1" applyBorder="1" applyAlignment="1" applyProtection="1">
      <alignment vertical="top"/>
    </xf>
    <xf numFmtId="0" fontId="19" fillId="0" borderId="5" xfId="0" applyFont="1" applyBorder="1"/>
    <xf numFmtId="1" fontId="18" fillId="0" borderId="17" xfId="0" applyNumberFormat="1" applyFont="1" applyFill="1" applyBorder="1"/>
    <xf numFmtId="1" fontId="18" fillId="0" borderId="18" xfId="0" applyNumberFormat="1" applyFont="1" applyFill="1" applyBorder="1"/>
    <xf numFmtId="0" fontId="20" fillId="0" borderId="5" xfId="0" applyFont="1" applyFill="1" applyBorder="1" applyAlignment="1" applyProtection="1">
      <alignment horizontal="left" vertical="top"/>
    </xf>
    <xf numFmtId="1" fontId="18" fillId="0" borderId="21" xfId="0" applyNumberFormat="1" applyFont="1" applyFill="1" applyBorder="1"/>
    <xf numFmtId="0" fontId="18" fillId="0" borderId="5" xfId="0" applyFont="1" applyBorder="1"/>
    <xf numFmtId="0" fontId="18" fillId="0" borderId="3" xfId="0" applyFont="1" applyBorder="1"/>
    <xf numFmtId="0" fontId="18" fillId="0" borderId="19" xfId="0" applyFont="1" applyBorder="1"/>
    <xf numFmtId="0" fontId="18" fillId="0" borderId="22" xfId="0" applyFont="1" applyBorder="1"/>
    <xf numFmtId="0" fontId="18" fillId="0" borderId="18" xfId="0" applyFont="1" applyBorder="1"/>
    <xf numFmtId="0" fontId="20" fillId="0" borderId="5" xfId="0" applyFont="1" applyFill="1" applyBorder="1" applyAlignment="1" applyProtection="1">
      <alignment vertical="top"/>
    </xf>
    <xf numFmtId="0" fontId="18" fillId="0" borderId="0" xfId="0" applyFont="1" applyFill="1" applyBorder="1" applyAlignment="1">
      <alignment vertical="top"/>
    </xf>
    <xf numFmtId="41" fontId="18" fillId="0" borderId="17" xfId="0" applyNumberFormat="1" applyFont="1" applyFill="1" applyBorder="1"/>
    <xf numFmtId="41" fontId="18" fillId="0" borderId="21" xfId="0" applyNumberFormat="1" applyFont="1" applyFill="1" applyBorder="1"/>
    <xf numFmtId="0" fontId="18" fillId="0" borderId="0" xfId="0" applyFont="1" applyBorder="1" applyAlignment="1">
      <alignment horizontal="center"/>
    </xf>
    <xf numFmtId="164" fontId="18" fillId="0" borderId="17" xfId="0" applyNumberFormat="1" applyFont="1" applyBorder="1"/>
    <xf numFmtId="43" fontId="18" fillId="0" borderId="17" xfId="0" applyNumberFormat="1" applyFont="1" applyFill="1" applyBorder="1" applyProtection="1"/>
    <xf numFmtId="0" fontId="21" fillId="0" borderId="5" xfId="0" applyFont="1" applyFill="1" applyBorder="1" applyAlignment="1" applyProtection="1">
      <alignment vertical="top"/>
    </xf>
    <xf numFmtId="41" fontId="18" fillId="0" borderId="17" xfId="1" applyFont="1" applyFill="1" applyBorder="1" applyProtection="1"/>
    <xf numFmtId="0" fontId="18" fillId="0" borderId="5" xfId="0" applyFont="1" applyBorder="1" applyAlignment="1">
      <alignment horizontal="center"/>
    </xf>
    <xf numFmtId="0" fontId="18" fillId="0" borderId="19" xfId="0" applyFont="1" applyBorder="1" applyAlignment="1">
      <alignment horizontal="center"/>
    </xf>
    <xf numFmtId="164" fontId="20" fillId="0" borderId="23" xfId="0" applyNumberFormat="1" applyFont="1" applyBorder="1" applyProtection="1"/>
    <xf numFmtId="164" fontId="18" fillId="0" borderId="0" xfId="0" applyNumberFormat="1" applyFont="1" applyBorder="1"/>
    <xf numFmtId="0" fontId="18" fillId="0" borderId="19" xfId="0" applyFont="1" applyFill="1" applyBorder="1" applyAlignment="1" applyProtection="1">
      <alignment vertical="top"/>
    </xf>
    <xf numFmtId="0" fontId="18" fillId="0" borderId="5" xfId="0" applyFont="1" applyBorder="1" applyAlignment="1">
      <alignment horizontal="left" vertical="top"/>
    </xf>
    <xf numFmtId="0" fontId="18" fillId="0" borderId="17" xfId="0" applyFont="1" applyBorder="1"/>
    <xf numFmtId="41" fontId="19" fillId="0" borderId="24" xfId="0" applyNumberFormat="1" applyFont="1" applyFill="1" applyBorder="1"/>
    <xf numFmtId="0" fontId="18" fillId="0" borderId="0" xfId="0" applyFont="1" applyBorder="1" applyAlignment="1">
      <alignment horizontal="center" vertical="center"/>
    </xf>
    <xf numFmtId="0" fontId="21" fillId="0" borderId="5" xfId="0" applyFont="1" applyFill="1" applyBorder="1" applyAlignment="1" applyProtection="1"/>
    <xf numFmtId="0" fontId="18" fillId="0" borderId="19" xfId="0" applyFont="1" applyFill="1" applyBorder="1" applyAlignment="1" applyProtection="1"/>
    <xf numFmtId="0" fontId="19" fillId="0" borderId="5" xfId="0" applyFont="1" applyBorder="1" applyAlignment="1">
      <alignment vertical="center"/>
    </xf>
    <xf numFmtId="0" fontId="18" fillId="0" borderId="19" xfId="0" applyFont="1" applyBorder="1" applyAlignment="1">
      <alignment wrapText="1"/>
    </xf>
    <xf numFmtId="0" fontId="21" fillId="0" borderId="5" xfId="0" applyFont="1" applyFill="1" applyBorder="1" applyAlignment="1" applyProtection="1">
      <alignment wrapText="1"/>
    </xf>
    <xf numFmtId="0" fontId="18" fillId="0" borderId="5" xfId="0" applyFont="1" applyBorder="1" applyAlignment="1">
      <alignment vertical="center"/>
    </xf>
    <xf numFmtId="0" fontId="18" fillId="0" borderId="5" xfId="0" applyFont="1" applyBorder="1" applyAlignment="1">
      <alignment wrapText="1"/>
    </xf>
    <xf numFmtId="0" fontId="18" fillId="0" borderId="19" xfId="0" applyFont="1" applyFill="1" applyBorder="1" applyAlignment="1" applyProtection="1">
      <alignment horizontal="left"/>
    </xf>
    <xf numFmtId="0" fontId="18" fillId="0" borderId="5" xfId="0" applyFont="1" applyBorder="1" applyAlignment="1">
      <alignment horizontal="left"/>
    </xf>
    <xf numFmtId="0" fontId="19" fillId="0" borderId="5" xfId="0" applyFont="1" applyBorder="1" applyAlignment="1" applyProtection="1">
      <alignment horizontal="left" vertical="top"/>
    </xf>
    <xf numFmtId="0" fontId="18" fillId="0" borderId="19" xfId="0" applyFont="1" applyBorder="1" applyAlignment="1">
      <alignment vertical="center"/>
    </xf>
    <xf numFmtId="0" fontId="19" fillId="0" borderId="5" xfId="0" applyFont="1" applyBorder="1" applyAlignment="1">
      <alignment horizontal="left" vertical="center"/>
    </xf>
    <xf numFmtId="0" fontId="19" fillId="0" borderId="0" xfId="0" applyFont="1" applyFill="1" applyBorder="1" applyAlignment="1">
      <alignment vertical="top"/>
    </xf>
    <xf numFmtId="41" fontId="19" fillId="0" borderId="24" xfId="1" applyFont="1" applyFill="1" applyBorder="1" applyProtection="1"/>
    <xf numFmtId="164" fontId="18" fillId="0" borderId="24" xfId="0" applyNumberFormat="1" applyFont="1" applyBorder="1" applyAlignment="1">
      <alignment horizontal="center"/>
    </xf>
    <xf numFmtId="41" fontId="18" fillId="0" borderId="25" xfId="1" applyNumberFormat="1" applyFont="1" applyFill="1" applyBorder="1"/>
    <xf numFmtId="164" fontId="18" fillId="0" borderId="24" xfId="0" applyNumberFormat="1" applyFont="1" applyBorder="1"/>
    <xf numFmtId="0" fontId="21" fillId="0" borderId="5" xfId="0" applyFont="1" applyFill="1" applyBorder="1" applyAlignment="1" applyProtection="1">
      <alignment vertical="top" wrapText="1"/>
    </xf>
    <xf numFmtId="0" fontId="19" fillId="0" borderId="5" xfId="0" applyFont="1" applyBorder="1" applyAlignment="1">
      <alignment horizontal="center"/>
    </xf>
    <xf numFmtId="41" fontId="19" fillId="0" borderId="17" xfId="1" applyNumberFormat="1" applyFont="1" applyFill="1" applyBorder="1"/>
    <xf numFmtId="10" fontId="18" fillId="0" borderId="11" xfId="2" applyNumberFormat="1" applyFont="1" applyBorder="1"/>
    <xf numFmtId="0" fontId="19" fillId="0" borderId="5" xfId="0" applyFont="1" applyBorder="1" applyProtection="1"/>
    <xf numFmtId="41" fontId="19" fillId="0" borderId="24" xfId="1" applyNumberFormat="1" applyFont="1" applyFill="1" applyBorder="1" applyAlignment="1">
      <alignment horizontal="right"/>
    </xf>
    <xf numFmtId="0" fontId="19" fillId="0" borderId="5" xfId="0" applyFont="1" applyBorder="1" applyAlignment="1" applyProtection="1">
      <alignment horizontal="center"/>
    </xf>
    <xf numFmtId="165" fontId="18" fillId="0" borderId="17" xfId="1" applyNumberFormat="1" applyFont="1" applyBorder="1"/>
    <xf numFmtId="10" fontId="18" fillId="0" borderId="17" xfId="0" applyNumberFormat="1" applyFont="1" applyBorder="1"/>
    <xf numFmtId="0" fontId="20" fillId="0" borderId="5" xfId="0" applyFont="1" applyFill="1" applyBorder="1" applyAlignment="1" applyProtection="1"/>
    <xf numFmtId="0" fontId="18" fillId="0" borderId="7" xfId="0" applyFont="1" applyBorder="1"/>
    <xf numFmtId="0" fontId="18" fillId="0" borderId="8" xfId="0" applyFont="1" applyBorder="1" applyAlignment="1">
      <alignment horizontal="center" vertical="center"/>
    </xf>
    <xf numFmtId="0" fontId="18" fillId="0" borderId="26" xfId="0" applyFont="1" applyBorder="1" applyAlignment="1">
      <alignment wrapText="1"/>
    </xf>
    <xf numFmtId="10" fontId="18" fillId="0" borderId="11" xfId="0" applyNumberFormat="1" applyFont="1" applyBorder="1"/>
    <xf numFmtId="41" fontId="18" fillId="0" borderId="19" xfId="1" applyFont="1" applyFill="1" applyBorder="1" applyProtection="1"/>
    <xf numFmtId="0" fontId="21" fillId="0" borderId="5" xfId="0" applyFont="1" applyFill="1" applyBorder="1" applyAlignment="1" applyProtection="1">
      <alignment horizontal="left" vertical="top"/>
    </xf>
    <xf numFmtId="0" fontId="21" fillId="0" borderId="19" xfId="0" applyFont="1" applyFill="1" applyBorder="1" applyAlignment="1" applyProtection="1">
      <alignment vertical="top"/>
    </xf>
    <xf numFmtId="0" fontId="24" fillId="0" borderId="0" xfId="0" applyFont="1" applyBorder="1"/>
    <xf numFmtId="0" fontId="18" fillId="0" borderId="5" xfId="0" applyFont="1" applyFill="1" applyBorder="1" applyAlignment="1" applyProtection="1">
      <alignment vertical="top"/>
    </xf>
    <xf numFmtId="0" fontId="18" fillId="0" borderId="19" xfId="0" applyFont="1" applyFill="1" applyBorder="1" applyAlignment="1">
      <alignment horizontal="left" vertical="top"/>
    </xf>
    <xf numFmtId="41" fontId="18" fillId="0" borderId="25" xfId="0" applyNumberFormat="1" applyFont="1" applyFill="1" applyBorder="1"/>
    <xf numFmtId="0" fontId="19" fillId="0" borderId="5" xfId="0" applyFont="1" applyBorder="1" applyAlignment="1">
      <alignment horizontal="left"/>
    </xf>
    <xf numFmtId="0" fontId="18" fillId="0" borderId="0" xfId="0" applyFont="1" applyBorder="1" applyAlignment="1"/>
    <xf numFmtId="43" fontId="25" fillId="0" borderId="17" xfId="0" applyNumberFormat="1" applyFont="1" applyBorder="1"/>
    <xf numFmtId="0" fontId="17" fillId="0" borderId="19" xfId="0" applyFont="1" applyFill="1" applyBorder="1" applyAlignment="1">
      <alignment vertical="top"/>
    </xf>
    <xf numFmtId="0" fontId="17" fillId="0" borderId="19" xfId="0" applyFont="1" applyFill="1" applyBorder="1"/>
    <xf numFmtId="0" fontId="21" fillId="0" borderId="0" xfId="0" applyFont="1" applyBorder="1"/>
    <xf numFmtId="0" fontId="18" fillId="0" borderId="5" xfId="0" applyFont="1" applyFill="1" applyBorder="1" applyAlignment="1" applyProtection="1">
      <alignment horizontal="left" wrapText="1"/>
    </xf>
    <xf numFmtId="0" fontId="18" fillId="0" borderId="5" xfId="0" applyFont="1" applyFill="1" applyBorder="1" applyAlignment="1" applyProtection="1"/>
    <xf numFmtId="0" fontId="20" fillId="0" borderId="19" xfId="0" applyFont="1" applyFill="1" applyBorder="1" applyAlignment="1" applyProtection="1">
      <alignment vertical="top"/>
    </xf>
    <xf numFmtId="41" fontId="18" fillId="0" borderId="5" xfId="1" applyFont="1" applyBorder="1" applyAlignment="1">
      <alignment horizontal="left"/>
    </xf>
    <xf numFmtId="41" fontId="18" fillId="0" borderId="5" xfId="1" applyFont="1" applyFill="1" applyBorder="1" applyAlignment="1">
      <alignment horizontal="left"/>
    </xf>
    <xf numFmtId="41" fontId="18" fillId="0" borderId="17" xfId="1" applyNumberFormat="1" applyFont="1" applyFill="1" applyBorder="1"/>
    <xf numFmtId="0" fontId="19" fillId="0" borderId="19" xfId="0" applyFont="1" applyFill="1" applyBorder="1" applyAlignment="1" applyProtection="1">
      <alignment horizontal="center" vertical="top"/>
    </xf>
    <xf numFmtId="0" fontId="18" fillId="0" borderId="0" xfId="0" applyFont="1" applyFill="1" applyBorder="1" applyProtection="1"/>
    <xf numFmtId="0" fontId="20" fillId="0" borderId="19" xfId="0" applyFont="1" applyFill="1" applyBorder="1" applyAlignment="1" applyProtection="1"/>
    <xf numFmtId="0" fontId="19" fillId="0" borderId="10" xfId="0" applyFont="1" applyFill="1" applyBorder="1" applyAlignment="1" applyProtection="1">
      <alignment horizontal="center"/>
    </xf>
    <xf numFmtId="0" fontId="18" fillId="0" borderId="11" xfId="0" applyFont="1" applyFill="1" applyBorder="1" applyProtection="1"/>
    <xf numFmtId="0" fontId="18" fillId="0" borderId="12" xfId="0" applyFont="1" applyFill="1" applyBorder="1" applyProtection="1"/>
    <xf numFmtId="0" fontId="18" fillId="0" borderId="26" xfId="0" applyFont="1" applyBorder="1" applyAlignment="1">
      <alignment vertical="top"/>
    </xf>
    <xf numFmtId="0" fontId="18" fillId="0" borderId="11" xfId="0" applyFont="1" applyBorder="1"/>
    <xf numFmtId="41" fontId="18" fillId="0" borderId="0" xfId="0" applyNumberFormat="1" applyFont="1" applyBorder="1"/>
    <xf numFmtId="0" fontId="18" fillId="0" borderId="0" xfId="0" applyFont="1" applyBorder="1" applyAlignment="1">
      <alignment vertical="top"/>
    </xf>
    <xf numFmtId="0" fontId="21" fillId="0" borderId="27" xfId="0" applyFont="1" applyBorder="1" applyAlignment="1">
      <alignment horizontal="center" vertical="center"/>
    </xf>
    <xf numFmtId="0" fontId="19" fillId="0" borderId="0" xfId="0" applyFont="1" applyBorder="1" applyAlignment="1">
      <alignment vertical="center"/>
    </xf>
    <xf numFmtId="0" fontId="26" fillId="6" borderId="2" xfId="0" applyFont="1" applyFill="1" applyBorder="1" applyAlignment="1" applyProtection="1"/>
    <xf numFmtId="0" fontId="26" fillId="6" borderId="4" xfId="0" applyFont="1" applyFill="1" applyBorder="1" applyAlignment="1" applyProtection="1"/>
    <xf numFmtId="0" fontId="19" fillId="0" borderId="0" xfId="0" applyFont="1" applyFill="1" applyBorder="1" applyAlignment="1">
      <alignment horizontal="center"/>
    </xf>
    <xf numFmtId="0" fontId="27" fillId="6" borderId="28" xfId="0" applyFont="1" applyFill="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17" fillId="0" borderId="31" xfId="0" applyFont="1" applyBorder="1"/>
    <xf numFmtId="0" fontId="19" fillId="0" borderId="5" xfId="0" applyFont="1" applyFill="1" applyBorder="1" applyAlignment="1">
      <alignment horizontal="left"/>
    </xf>
    <xf numFmtId="41" fontId="19" fillId="0" borderId="32" xfId="0" applyNumberFormat="1" applyFont="1" applyFill="1" applyBorder="1"/>
    <xf numFmtId="0" fontId="18" fillId="0" borderId="0" xfId="0" applyFont="1" applyFill="1" applyBorder="1"/>
    <xf numFmtId="0" fontId="18" fillId="0" borderId="0" xfId="0" applyFont="1" applyBorder="1" applyAlignment="1">
      <alignment horizontal="center" vertical="top"/>
    </xf>
    <xf numFmtId="0" fontId="19" fillId="0" borderId="5" xfId="0" applyFont="1" applyBorder="1" applyAlignment="1">
      <alignment vertical="top"/>
    </xf>
    <xf numFmtId="0" fontId="18" fillId="0" borderId="6" xfId="0" applyFont="1" applyBorder="1"/>
    <xf numFmtId="0" fontId="20" fillId="7" borderId="33"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34" xfId="0" applyFont="1" applyFill="1" applyBorder="1" applyAlignment="1">
      <alignment horizontal="center" vertical="center"/>
    </xf>
    <xf numFmtId="0" fontId="20" fillId="7" borderId="27" xfId="0" applyFont="1" applyFill="1" applyBorder="1" applyAlignment="1">
      <alignment horizontal="center" vertical="center" wrapText="1"/>
    </xf>
    <xf numFmtId="41" fontId="19" fillId="0" borderId="17" xfId="0" applyNumberFormat="1" applyFont="1" applyFill="1" applyBorder="1"/>
    <xf numFmtId="0" fontId="21" fillId="0" borderId="5" xfId="0" applyFont="1" applyFill="1" applyBorder="1" applyAlignment="1">
      <alignment vertical="top"/>
    </xf>
    <xf numFmtId="0" fontId="20" fillId="7" borderId="35" xfId="0" applyFont="1" applyFill="1" applyBorder="1" applyAlignment="1">
      <alignment horizontal="center" vertical="center"/>
    </xf>
    <xf numFmtId="0" fontId="20" fillId="7" borderId="36" xfId="0" applyFont="1" applyFill="1" applyBorder="1" applyAlignment="1">
      <alignment horizontal="center" vertical="center"/>
    </xf>
    <xf numFmtId="0" fontId="20" fillId="7" borderId="37" xfId="0" applyFont="1" applyFill="1" applyBorder="1" applyAlignment="1">
      <alignment horizontal="center" vertical="center"/>
    </xf>
    <xf numFmtId="0" fontId="20" fillId="7" borderId="38" xfId="0" applyFont="1" applyFill="1" applyBorder="1" applyAlignment="1">
      <alignment horizontal="center" vertical="center" wrapText="1"/>
    </xf>
    <xf numFmtId="0" fontId="21" fillId="7" borderId="39" xfId="0" applyFont="1" applyFill="1" applyBorder="1" applyAlignment="1"/>
    <xf numFmtId="0" fontId="21" fillId="7" borderId="40" xfId="0" applyFont="1" applyFill="1" applyBorder="1" applyAlignment="1"/>
    <xf numFmtId="0" fontId="21" fillId="7" borderId="41" xfId="0" applyFont="1" applyFill="1" applyBorder="1" applyAlignment="1"/>
    <xf numFmtId="0" fontId="21" fillId="7" borderId="27" xfId="0" applyFont="1" applyFill="1" applyBorder="1"/>
    <xf numFmtId="0" fontId="21" fillId="7" borderId="33" xfId="0" applyFont="1" applyFill="1" applyBorder="1" applyAlignment="1">
      <alignment horizontal="center"/>
    </xf>
    <xf numFmtId="0" fontId="18" fillId="0" borderId="0" xfId="0" applyFont="1" applyBorder="1" applyProtection="1"/>
    <xf numFmtId="41" fontId="19" fillId="0" borderId="42" xfId="0" applyNumberFormat="1" applyFont="1" applyFill="1" applyBorder="1"/>
    <xf numFmtId="41" fontId="19" fillId="0" borderId="43" xfId="0" applyNumberFormat="1" applyFont="1" applyFill="1" applyBorder="1"/>
    <xf numFmtId="0" fontId="20" fillId="0" borderId="5" xfId="0" applyFont="1" applyFill="1" applyBorder="1" applyAlignment="1">
      <alignment vertical="top"/>
    </xf>
    <xf numFmtId="0" fontId="21" fillId="7" borderId="33" xfId="0" applyFont="1" applyFill="1" applyBorder="1" applyAlignment="1"/>
    <xf numFmtId="0" fontId="19" fillId="0" borderId="45" xfId="0" applyFont="1" applyBorder="1" applyAlignment="1">
      <alignment horizontal="left"/>
    </xf>
    <xf numFmtId="0" fontId="28" fillId="0" borderId="0" xfId="0" applyFont="1" applyBorder="1"/>
    <xf numFmtId="1" fontId="18" fillId="0" borderId="0" xfId="0" applyNumberFormat="1" applyFont="1" applyBorder="1"/>
    <xf numFmtId="0" fontId="21" fillId="7" borderId="46" xfId="0" applyFont="1" applyFill="1" applyBorder="1" applyAlignment="1">
      <alignment horizontal="center"/>
    </xf>
    <xf numFmtId="0" fontId="21" fillId="7" borderId="47" xfId="0" applyFont="1" applyFill="1" applyBorder="1" applyAlignment="1"/>
    <xf numFmtId="0" fontId="21" fillId="7" borderId="48" xfId="0" applyFont="1" applyFill="1" applyBorder="1" applyAlignment="1"/>
    <xf numFmtId="0" fontId="21" fillId="7" borderId="49" xfId="0" applyFont="1" applyFill="1" applyBorder="1"/>
    <xf numFmtId="0" fontId="19" fillId="0" borderId="0" xfId="0" applyFont="1" applyBorder="1" applyAlignment="1">
      <alignment vertical="top"/>
    </xf>
    <xf numFmtId="1" fontId="19" fillId="0" borderId="0" xfId="0" applyNumberFormat="1" applyFont="1" applyFill="1" applyBorder="1" applyAlignment="1" applyProtection="1"/>
    <xf numFmtId="0" fontId="27" fillId="6" borderId="50" xfId="0" applyFont="1" applyFill="1" applyBorder="1" applyAlignment="1" applyProtection="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18" fillId="0" borderId="5" xfId="0" applyFont="1" applyBorder="1" applyAlignment="1" applyProtection="1">
      <alignment vertical="top"/>
    </xf>
    <xf numFmtId="10" fontId="18" fillId="0" borderId="6" xfId="0" quotePrefix="1" applyNumberFormat="1" applyFont="1" applyBorder="1" applyAlignment="1">
      <alignment horizontal="right"/>
    </xf>
    <xf numFmtId="0" fontId="21" fillId="0" borderId="33" xfId="0" applyFont="1" applyBorder="1" applyAlignment="1">
      <alignment horizontal="center"/>
    </xf>
    <xf numFmtId="0" fontId="21" fillId="0" borderId="27" xfId="0" applyFont="1" applyBorder="1"/>
    <xf numFmtId="1" fontId="19" fillId="0" borderId="0" xfId="0" applyNumberFormat="1" applyFont="1" applyBorder="1" applyAlignment="1">
      <alignment vertical="center"/>
    </xf>
    <xf numFmtId="1" fontId="18" fillId="0" borderId="0" xfId="0" applyNumberFormat="1" applyFont="1" applyFill="1" applyBorder="1" applyAlignment="1"/>
    <xf numFmtId="0" fontId="18" fillId="0" borderId="6" xfId="0" applyFont="1" applyBorder="1" applyAlignment="1">
      <alignment horizontal="right"/>
    </xf>
    <xf numFmtId="0" fontId="21" fillId="0" borderId="46" xfId="0" quotePrefix="1" applyFont="1" applyBorder="1" applyAlignment="1">
      <alignment horizontal="center"/>
    </xf>
    <xf numFmtId="0" fontId="21" fillId="0" borderId="47" xfId="0" applyFont="1" applyBorder="1"/>
    <xf numFmtId="0" fontId="21" fillId="0" borderId="49" xfId="0" applyFont="1" applyBorder="1"/>
    <xf numFmtId="1" fontId="19" fillId="0" borderId="0" xfId="0" applyNumberFormat="1" applyFont="1" applyBorder="1" applyAlignment="1"/>
    <xf numFmtId="0" fontId="18" fillId="0" borderId="7" xfId="0" applyFont="1" applyBorder="1" applyAlignment="1" applyProtection="1">
      <alignment vertical="top"/>
    </xf>
    <xf numFmtId="0" fontId="18" fillId="0" borderId="9" xfId="0" applyFont="1" applyBorder="1" applyAlignment="1">
      <alignment horizontal="right"/>
    </xf>
    <xf numFmtId="1" fontId="25" fillId="0" borderId="0" xfId="0" applyNumberFormat="1" applyFont="1" applyBorder="1" applyAlignment="1"/>
    <xf numFmtId="0" fontId="25" fillId="0" borderId="0" xfId="0" applyFont="1" applyFill="1" applyBorder="1" applyAlignment="1" applyProtection="1"/>
    <xf numFmtId="0" fontId="17" fillId="0" borderId="0" xfId="0" applyFont="1" applyFill="1" applyBorder="1" applyAlignment="1"/>
    <xf numFmtId="0" fontId="30" fillId="0" borderId="0" xfId="0" applyFont="1" applyBorder="1" applyProtection="1"/>
    <xf numFmtId="0" fontId="31" fillId="0" borderId="0" xfId="0" applyFont="1" applyBorder="1"/>
    <xf numFmtId="0" fontId="25" fillId="0" borderId="0" xfId="0" applyFont="1" applyBorder="1" applyAlignment="1"/>
    <xf numFmtId="0" fontId="17" fillId="0" borderId="53" xfId="0" applyFont="1" applyBorder="1"/>
    <xf numFmtId="0" fontId="25" fillId="0" borderId="0" xfId="0" applyFont="1" applyBorder="1" applyAlignment="1">
      <alignment horizontal="left" vertical="top"/>
    </xf>
    <xf numFmtId="0" fontId="25" fillId="0" borderId="0" xfId="0" applyFont="1" applyBorder="1" applyAlignment="1">
      <alignment horizontal="center"/>
    </xf>
    <xf numFmtId="0" fontId="25" fillId="0" borderId="0" xfId="0" applyFont="1" applyBorder="1"/>
    <xf numFmtId="41" fontId="17" fillId="0" borderId="0" xfId="1" applyFont="1" applyBorder="1"/>
    <xf numFmtId="0" fontId="25" fillId="0" borderId="0" xfId="0" applyFont="1" applyBorder="1" applyAlignment="1" applyProtection="1">
      <alignment horizontal="center"/>
    </xf>
    <xf numFmtId="0" fontId="21" fillId="7" borderId="0" xfId="0" applyFont="1" applyFill="1" applyBorder="1" applyAlignment="1"/>
    <xf numFmtId="10" fontId="21" fillId="7" borderId="27" xfId="0" applyNumberFormat="1" applyFont="1" applyFill="1" applyBorder="1"/>
    <xf numFmtId="10" fontId="21" fillId="7" borderId="44" xfId="0" applyNumberFormat="1" applyFont="1" applyFill="1" applyBorder="1"/>
    <xf numFmtId="10" fontId="21" fillId="7" borderId="27" xfId="2" applyNumberFormat="1" applyFont="1" applyFill="1" applyBorder="1"/>
    <xf numFmtId="10" fontId="21" fillId="0" borderId="17" xfId="0" applyNumberFormat="1" applyFont="1" applyBorder="1"/>
    <xf numFmtId="0" fontId="29" fillId="0" borderId="0" xfId="0" applyFont="1" applyBorder="1" applyAlignment="1">
      <alignment horizontal="justify"/>
    </xf>
    <xf numFmtId="41" fontId="10" fillId="2" borderId="0" xfId="1" applyFont="1" applyFill="1" applyBorder="1" applyAlignment="1" applyProtection="1">
      <alignment horizontal="center"/>
    </xf>
    <xf numFmtId="41" fontId="9" fillId="2" borderId="0" xfId="1" applyFont="1" applyFill="1" applyBorder="1" applyAlignment="1" applyProtection="1">
      <alignment horizontal="left"/>
    </xf>
    <xf numFmtId="41" fontId="9" fillId="2" borderId="0" xfId="1" applyFont="1" applyFill="1" applyBorder="1" applyAlignment="1" applyProtection="1">
      <alignment horizontal="center"/>
    </xf>
    <xf numFmtId="41" fontId="19" fillId="0" borderId="57" xfId="0" applyNumberFormat="1" applyFont="1" applyFill="1" applyBorder="1"/>
    <xf numFmtId="41" fontId="18" fillId="0" borderId="58" xfId="1" applyNumberFormat="1" applyFont="1" applyFill="1" applyBorder="1"/>
    <xf numFmtId="41" fontId="19" fillId="0" borderId="21" xfId="1" applyNumberFormat="1" applyFont="1" applyFill="1" applyBorder="1"/>
    <xf numFmtId="41" fontId="19" fillId="0" borderId="57" xfId="1" applyNumberFormat="1" applyFont="1" applyFill="1" applyBorder="1" applyAlignment="1">
      <alignment horizontal="right"/>
    </xf>
    <xf numFmtId="41" fontId="18" fillId="0" borderId="58" xfId="0" applyNumberFormat="1" applyFont="1" applyFill="1" applyBorder="1"/>
    <xf numFmtId="41" fontId="18" fillId="0" borderId="21" xfId="1" applyNumberFormat="1" applyFont="1" applyFill="1" applyBorder="1"/>
    <xf numFmtId="41" fontId="19" fillId="0" borderId="59" xfId="0" applyNumberFormat="1" applyFont="1" applyFill="1" applyBorder="1"/>
    <xf numFmtId="41" fontId="19" fillId="0" borderId="21" xfId="0" applyNumberFormat="1" applyFont="1" applyFill="1" applyBorder="1"/>
    <xf numFmtId="41" fontId="19" fillId="0" borderId="60" xfId="0" applyNumberFormat="1" applyFont="1" applyFill="1" applyBorder="1"/>
    <xf numFmtId="41" fontId="18" fillId="0" borderId="61" xfId="0" applyNumberFormat="1" applyFont="1" applyFill="1" applyBorder="1"/>
    <xf numFmtId="41" fontId="36" fillId="0" borderId="0" xfId="0" applyNumberFormat="1" applyFont="1" applyBorder="1"/>
    <xf numFmtId="0" fontId="19" fillId="0" borderId="0" xfId="0" applyFont="1" applyBorder="1" applyAlignment="1">
      <alignment horizontal="center" vertical="center"/>
    </xf>
    <xf numFmtId="0" fontId="6" fillId="2" borderId="0" xfId="0" applyFont="1" applyFill="1" applyBorder="1" applyAlignment="1"/>
    <xf numFmtId="0" fontId="6" fillId="2" borderId="0" xfId="0" applyFont="1" applyFill="1" applyBorder="1" applyAlignment="1">
      <alignment horizontal="left"/>
    </xf>
    <xf numFmtId="0" fontId="6" fillId="0" borderId="0" xfId="0" applyFont="1" applyBorder="1" applyAlignment="1">
      <alignment horizontal="left"/>
    </xf>
    <xf numFmtId="0" fontId="10" fillId="2" borderId="0" xfId="0" applyFont="1" applyFill="1" applyBorder="1" applyAlignment="1" applyProtection="1">
      <alignment horizontal="center"/>
    </xf>
    <xf numFmtId="164" fontId="17" fillId="0" borderId="0" xfId="0" applyNumberFormat="1" applyFont="1" applyBorder="1"/>
    <xf numFmtId="164" fontId="18" fillId="0" borderId="17" xfId="0" applyNumberFormat="1" applyFont="1" applyFill="1" applyBorder="1"/>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0" fillId="5" borderId="14" xfId="0" applyFont="1" applyFill="1" applyBorder="1" applyAlignment="1">
      <alignment horizontal="center"/>
    </xf>
    <xf numFmtId="0" fontId="20" fillId="5" borderId="15" xfId="0" applyFont="1" applyFill="1" applyBorder="1" applyAlignment="1">
      <alignment horizontal="center"/>
    </xf>
    <xf numFmtId="0" fontId="20" fillId="5" borderId="20" xfId="0" applyFont="1" applyFill="1" applyBorder="1" applyAlignment="1">
      <alignment horizontal="center"/>
    </xf>
    <xf numFmtId="0" fontId="19" fillId="0" borderId="0" xfId="0" applyFont="1" applyBorder="1" applyAlignment="1">
      <alignment horizontal="center" vertical="center"/>
    </xf>
    <xf numFmtId="0" fontId="19" fillId="0" borderId="0" xfId="0" applyFont="1" applyBorder="1" applyAlignment="1">
      <alignment horizontal="center"/>
    </xf>
    <xf numFmtId="0" fontId="19" fillId="5" borderId="5" xfId="0" applyFont="1" applyFill="1" applyBorder="1" applyAlignment="1">
      <alignment horizontal="center"/>
    </xf>
    <xf numFmtId="0" fontId="19" fillId="5" borderId="0" xfId="0" applyFont="1" applyFill="1" applyBorder="1" applyAlignment="1">
      <alignment horizontal="center"/>
    </xf>
    <xf numFmtId="0" fontId="19" fillId="5" borderId="6" xfId="0" applyFont="1" applyFill="1" applyBorder="1" applyAlignment="1">
      <alignment horizontal="center"/>
    </xf>
    <xf numFmtId="0" fontId="19" fillId="5" borderId="7" xfId="0" applyFont="1" applyFill="1" applyBorder="1" applyAlignment="1">
      <alignment horizontal="center"/>
    </xf>
    <xf numFmtId="0" fontId="19" fillId="5" borderId="8" xfId="0" applyFont="1" applyFill="1" applyBorder="1" applyAlignment="1">
      <alignment horizontal="center"/>
    </xf>
    <xf numFmtId="0" fontId="19" fillId="5" borderId="9" xfId="0" applyFont="1" applyFill="1" applyBorder="1" applyAlignment="1">
      <alignment horizontal="center"/>
    </xf>
    <xf numFmtId="0" fontId="14" fillId="0" borderId="0" xfId="0" applyFont="1" applyBorder="1" applyAlignment="1">
      <alignment horizontal="center"/>
    </xf>
    <xf numFmtId="0" fontId="5" fillId="0" borderId="0" xfId="0" applyFont="1" applyBorder="1" applyAlignment="1" applyProtection="1">
      <alignment horizontal="center"/>
    </xf>
    <xf numFmtId="0" fontId="15" fillId="0" borderId="0" xfId="0" applyFont="1" applyBorder="1" applyAlignment="1">
      <alignment horizontal="center"/>
    </xf>
    <xf numFmtId="0" fontId="19" fillId="5" borderId="2" xfId="0" applyFont="1" applyFill="1" applyBorder="1" applyAlignment="1">
      <alignment horizontal="center"/>
    </xf>
    <xf numFmtId="0" fontId="19" fillId="5" borderId="3" xfId="0" applyFont="1" applyFill="1" applyBorder="1" applyAlignment="1">
      <alignment horizontal="center"/>
    </xf>
    <xf numFmtId="0" fontId="19" fillId="5" borderId="4" xfId="0" applyFont="1" applyFill="1" applyBorder="1" applyAlignment="1">
      <alignment horizontal="center"/>
    </xf>
    <xf numFmtId="0" fontId="6" fillId="2" borderId="0" xfId="0" applyFont="1" applyFill="1" applyBorder="1" applyAlignment="1"/>
    <xf numFmtId="0" fontId="6" fillId="2" borderId="0" xfId="0" applyFont="1" applyFill="1" applyBorder="1" applyAlignment="1">
      <alignment horizontal="left"/>
    </xf>
    <xf numFmtId="0" fontId="6" fillId="0" borderId="0" xfId="0" applyFont="1" applyBorder="1" applyAlignment="1">
      <alignment horizontal="left"/>
    </xf>
    <xf numFmtId="0" fontId="10" fillId="2" borderId="0" xfId="0" applyFont="1" applyFill="1" applyBorder="1" applyAlignment="1" applyProtection="1">
      <alignment horizontal="center"/>
    </xf>
    <xf numFmtId="0" fontId="22" fillId="2" borderId="0" xfId="0" applyFont="1" applyFill="1" applyBorder="1" applyAlignment="1">
      <alignment horizontal="left"/>
    </xf>
    <xf numFmtId="0" fontId="6" fillId="3" borderId="0" xfId="0" applyFont="1" applyFill="1" applyBorder="1" applyAlignment="1">
      <alignment horizontal="left" wrapText="1"/>
    </xf>
    <xf numFmtId="0" fontId="8" fillId="4" borderId="0" xfId="0" applyFont="1" applyFill="1" applyBorder="1" applyAlignment="1">
      <alignment horizontal="left"/>
    </xf>
    <xf numFmtId="41" fontId="18" fillId="0" borderId="0" xfId="1" applyFont="1" applyBorder="1"/>
    <xf numFmtId="0" fontId="18" fillId="0" borderId="2" xfId="0" applyFont="1" applyBorder="1"/>
    <xf numFmtId="0" fontId="18" fillId="0" borderId="62" xfId="0" applyFont="1" applyBorder="1"/>
    <xf numFmtId="164" fontId="18" fillId="0" borderId="63" xfId="0" applyNumberFormat="1" applyFont="1" applyBorder="1"/>
    <xf numFmtId="164" fontId="20" fillId="0" borderId="64" xfId="0" applyNumberFormat="1" applyFont="1" applyBorder="1" applyProtection="1"/>
    <xf numFmtId="164" fontId="18" fillId="0" borderId="65" xfId="0" applyNumberFormat="1" applyFont="1" applyBorder="1" applyAlignment="1">
      <alignment horizontal="center"/>
    </xf>
    <xf numFmtId="164" fontId="18" fillId="0" borderId="65" xfId="0" applyNumberFormat="1" applyFont="1" applyBorder="1"/>
    <xf numFmtId="10" fontId="18" fillId="0" borderId="12" xfId="2" applyNumberFormat="1" applyFont="1" applyBorder="1"/>
    <xf numFmtId="0" fontId="18" fillId="0" borderId="0" xfId="0" applyFont="1" applyFill="1" applyBorder="1" applyAlignment="1">
      <alignment horizontal="center" vertical="center"/>
    </xf>
    <xf numFmtId="0" fontId="18" fillId="0" borderId="19" xfId="0" applyFont="1" applyFill="1" applyBorder="1"/>
    <xf numFmtId="164" fontId="18" fillId="0" borderId="63" xfId="0" applyNumberFormat="1" applyFont="1" applyFill="1" applyBorder="1"/>
    <xf numFmtId="0" fontId="18" fillId="0" borderId="19" xfId="0" applyFont="1" applyFill="1" applyBorder="1" applyAlignment="1">
      <alignment wrapText="1"/>
    </xf>
    <xf numFmtId="0" fontId="18" fillId="0" borderId="19" xfId="0" applyFont="1" applyFill="1" applyBorder="1" applyAlignment="1">
      <alignment vertical="center"/>
    </xf>
  </cellXfs>
  <cellStyles count="34">
    <cellStyle name="a1" xfId="3"/>
    <cellStyle name="a1 2" xfId="4"/>
    <cellStyle name="a2" xfId="5"/>
    <cellStyle name="a2 2" xfId="6"/>
    <cellStyle name="Comma [0]" xfId="1" builtinId="6"/>
    <cellStyle name="Comma [0] 2 2" xfId="7"/>
    <cellStyle name="Comma [0] 2 3" xfId="8"/>
    <cellStyle name="Comma [0] 2 4" xfId="9"/>
    <cellStyle name="Comma [0] 2 5" xfId="10"/>
    <cellStyle name="Comma [0] 2 6" xfId="11"/>
    <cellStyle name="Comma [0] 3" xfId="12"/>
    <cellStyle name="Comma [0] 4" xfId="13"/>
    <cellStyle name="Comma 2" xfId="14"/>
    <cellStyle name="Normal" xfId="0" builtinId="0"/>
    <cellStyle name="Normal - Style1" xfId="15"/>
    <cellStyle name="Normal 2 2" xfId="16"/>
    <cellStyle name="Normal 2 3" xfId="17"/>
    <cellStyle name="Normal 2 4" xfId="18"/>
    <cellStyle name="Normal 2 5" xfId="19"/>
    <cellStyle name="Normal 2 6" xfId="20"/>
    <cellStyle name="Normal 2 7" xfId="21"/>
    <cellStyle name="Normal 3" xfId="22"/>
    <cellStyle name="Normal 4" xfId="23"/>
    <cellStyle name="Normal 4 2" xfId="24"/>
    <cellStyle name="Normal 4 3" xfId="25"/>
    <cellStyle name="Normal 5" xfId="26"/>
    <cellStyle name="Normal 6" xfId="27"/>
    <cellStyle name="Normal 7" xfId="28"/>
    <cellStyle name="Percent" xfId="2" builtinId="5"/>
    <cellStyle name="Percent 2" xfId="29"/>
    <cellStyle name="Percent 2 2" xfId="30"/>
    <cellStyle name="Percent 3" xfId="31"/>
    <cellStyle name="Percent 4" xfId="32"/>
    <cellStyle name="Percent 5" xfId="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22474</xdr:colOff>
      <xdr:row>47</xdr:row>
      <xdr:rowOff>134471</xdr:rowOff>
    </xdr:from>
    <xdr:to>
      <xdr:col>18</xdr:col>
      <xdr:colOff>44823</xdr:colOff>
      <xdr:row>61</xdr:row>
      <xdr:rowOff>27215</xdr:rowOff>
    </xdr:to>
    <xdr:sp macro="" textlink="">
      <xdr:nvSpPr>
        <xdr:cNvPr id="2" name="TextBox 1"/>
        <xdr:cNvSpPr txBox="1"/>
      </xdr:nvSpPr>
      <xdr:spPr>
        <a:xfrm>
          <a:off x="20348824" y="13097996"/>
          <a:ext cx="7194674" cy="3178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a:ea typeface="Calibri"/>
              <a:cs typeface="Times New Roman"/>
            </a:rPr>
            <a:t>Keterangan:</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Penyajian Laporan Posisi Keuangan (Neraca) dan Laporan Laba Rugi Komprehensif disesuaikan dengan ketentuan Pernyataan Standar Akuntansi Keuangan yang berlaku umum.</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a:cs typeface="Times New Roman"/>
          </a:endParaRPr>
        </a:p>
        <a:p>
          <a:pPr marL="216000" lvl="0" indent="-216000" algn="just">
            <a:lnSpc>
              <a:spcPct val="115000"/>
            </a:lnSpc>
            <a:spcAft>
              <a:spcPts val="1000"/>
            </a:spcAft>
            <a:buFont typeface="+mj-lt"/>
            <a:buAutoNum type="arabicParenR"/>
          </a:pPr>
          <a:r>
            <a:rPr lang="en-US" sz="1100" baseline="0">
              <a:solidFill>
                <a:schemeClr val="dk1"/>
              </a:solidFill>
              <a:latin typeface="Arial" pitchFamily="34" charset="0"/>
              <a:ea typeface="+mn-ea"/>
              <a:cs typeface="+mn-cs"/>
            </a:rPr>
            <a:t>Tingkat kesehatan keuangan merupakan tingkat kesehatan keuangan </a:t>
          </a:r>
          <a:r>
            <a:rPr lang="id-ID" sz="1100" baseline="0">
              <a:solidFill>
                <a:schemeClr val="dk1"/>
              </a:solidFill>
              <a:latin typeface="Arial" pitchFamily="34" charset="0"/>
              <a:ea typeface="+mn-ea"/>
              <a:cs typeface="+mn-cs"/>
            </a:rPr>
            <a:t>d</a:t>
          </a:r>
          <a:r>
            <a:rPr lang="en-US" sz="1100" baseline="0">
              <a:solidFill>
                <a:schemeClr val="dk1"/>
              </a:solidFill>
              <a:latin typeface="Arial" pitchFamily="34" charset="0"/>
              <a:ea typeface="+mn-ea"/>
              <a:cs typeface="+mn-cs"/>
            </a:rPr>
            <a:t>engan prinsip konvension</a:t>
          </a:r>
          <a:r>
            <a:rPr lang="id-ID" sz="1100" baseline="0">
              <a:solidFill>
                <a:schemeClr val="dk1"/>
              </a:solidFill>
              <a:latin typeface="Arial" pitchFamily="34" charset="0"/>
              <a:ea typeface="+mn-ea"/>
              <a:cs typeface="+mn-cs"/>
            </a:rPr>
            <a:t>al</a:t>
          </a:r>
        </a:p>
        <a:p>
          <a:pPr marL="216000" lvl="0" indent="-216000" algn="just">
            <a:lnSpc>
              <a:spcPct val="115000"/>
            </a:lnSpc>
            <a:spcAft>
              <a:spcPts val="1000"/>
            </a:spcAft>
            <a:buFont typeface="+mj-lt"/>
            <a:buAutoNum type="arabicParenR"/>
          </a:pPr>
          <a:r>
            <a:rPr lang="id-ID" sz="1100">
              <a:effectLst/>
              <a:latin typeface="Arial"/>
              <a:ea typeface="Calibri"/>
              <a:cs typeface="Times New Roman"/>
            </a:rPr>
            <a:t>S</a:t>
          </a:r>
          <a:r>
            <a:rPr lang="en-US" sz="1100">
              <a:effectLst/>
              <a:latin typeface="Arial"/>
              <a:ea typeface="Calibri"/>
              <a:cs typeface="Times New Roman"/>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a:cs typeface="Times New Roman"/>
          </a:endParaRPr>
        </a:p>
        <a:p>
          <a:pPr marL="216000" lvl="0" indent="-216000" algn="just">
            <a:lnSpc>
              <a:spcPts val="1000"/>
            </a:lnSpc>
            <a:spcAft>
              <a:spcPts val="0"/>
            </a:spcAft>
            <a:buFont typeface="+mj-lt"/>
            <a:buAutoNum type="alphaLcPeriod"/>
          </a:pPr>
          <a:endParaRPr lang="id-ID" sz="1100">
            <a:effectLst/>
            <a:latin typeface="+mn-lt"/>
            <a:ea typeface="Calibri"/>
            <a:cs typeface="Times New Roman"/>
          </a:endParaRPr>
        </a:p>
        <a:p>
          <a:pPr marL="216000" lvl="0" indent="-216000" algn="just">
            <a:lnSpc>
              <a:spcPts val="1000"/>
            </a:lnSpc>
            <a:spcAft>
              <a:spcPts val="0"/>
            </a:spcAft>
            <a:buFont typeface="+mj-lt"/>
            <a:buAutoNum type="alphaLcPeriod"/>
          </a:pPr>
          <a:endParaRPr lang="en-US" sz="1100">
            <a:effectLst/>
            <a:latin typeface="+mn-lt"/>
            <a:ea typeface="Calibri"/>
            <a:cs typeface="Times New Roman"/>
          </a:endParaRPr>
        </a:p>
      </xdr:txBody>
    </xdr:sp>
    <xdr:clientData/>
  </xdr:twoCellAnchor>
  <xdr:twoCellAnchor>
    <xdr:from>
      <xdr:col>13</xdr:col>
      <xdr:colOff>68036</xdr:colOff>
      <xdr:row>61</xdr:row>
      <xdr:rowOff>1</xdr:rowOff>
    </xdr:from>
    <xdr:to>
      <xdr:col>18</xdr:col>
      <xdr:colOff>54428</xdr:colOff>
      <xdr:row>70</xdr:row>
      <xdr:rowOff>13607</xdr:rowOff>
    </xdr:to>
    <xdr:sp macro="" textlink="">
      <xdr:nvSpPr>
        <xdr:cNvPr id="3" name="TextBox 2"/>
        <xdr:cNvSpPr txBox="1"/>
      </xdr:nvSpPr>
      <xdr:spPr>
        <a:xfrm>
          <a:off x="20394386" y="16249651"/>
          <a:ext cx="7158717" cy="1975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id-ID" sz="1100" b="1" u="sng">
              <a:solidFill>
                <a:sysClr val="windowText" lastClr="000000"/>
              </a:solidFill>
              <a:effectLst/>
              <a:latin typeface="+mn-lt"/>
              <a:ea typeface="Calibri"/>
              <a:cs typeface="Times New Roman"/>
            </a:rPr>
            <a:t>Catatan</a:t>
          </a:r>
          <a:r>
            <a:rPr lang="en-US" sz="1100" b="1" u="sng">
              <a:solidFill>
                <a:sysClr val="windowText" lastClr="000000"/>
              </a:solidFill>
              <a:effectLst/>
              <a:latin typeface="+mn-lt"/>
              <a:ea typeface="Calibri"/>
              <a:cs typeface="Times New Roman"/>
            </a:rPr>
            <a:t>:</a:t>
          </a:r>
          <a:endParaRPr lang="en-US" sz="1100">
            <a:solidFill>
              <a:sysClr val="windowText" lastClr="000000"/>
            </a:solidFill>
            <a:effectLst/>
            <a:latin typeface="+mn-lt"/>
            <a:ea typeface="Calibri"/>
            <a:cs typeface="Times New Roman"/>
          </a:endParaRPr>
        </a:p>
        <a:p>
          <a:pPr marL="216000" lvl="0" indent="-216000" algn="just">
            <a:lnSpc>
              <a:spcPts val="1000"/>
            </a:lnSpc>
            <a:spcAft>
              <a:spcPts val="0"/>
            </a:spcAft>
            <a:buFont typeface="+mj-lt"/>
            <a:buAutoNum type="alphaLcPeriod"/>
          </a:pPr>
          <a:r>
            <a:rPr lang="id-ID" sz="1100">
              <a:solidFill>
                <a:sysClr val="windowText" lastClr="000000"/>
              </a:solidFill>
              <a:effectLst/>
              <a:latin typeface="+mn-lt"/>
              <a:ea typeface="Calibri"/>
              <a:cs typeface="Times New Roman"/>
            </a:rPr>
            <a:t>Laporan Posisi Keuangan (Neraca) yang disajikan termasuk unit usaha Syariah.</a:t>
          </a:r>
          <a:r>
            <a:rPr lang="id-ID" sz="1100" baseline="0">
              <a:solidFill>
                <a:sysClr val="windowText" lastClr="000000"/>
              </a:solidFill>
              <a:effectLst/>
              <a:latin typeface="+mn-lt"/>
              <a:ea typeface="Calibri"/>
              <a:cs typeface="Times New Roman"/>
            </a:rPr>
            <a:t> Laporan Laba Rugi Komprehensif yang disajikan termasuk laporan laba rugi Pengelola Unit Syariah dan tidak termasuk Laporan Surplus (DEfisit) 'Underwriting Dana Tabarru'. Rincian untuk usaha asuransi atau reasuransi dengan prinsip syariah disajikan secara terpisah sesuai dengan format pengumunan dalam Peraturan Ketua Bapepam dan LK Nomor Per-06/BL/2011 Tangga 29 April 2011</a:t>
          </a:r>
        </a:p>
        <a:p>
          <a:pPr marL="216000" lvl="0" indent="-216000" algn="just">
            <a:lnSpc>
              <a:spcPts val="1000"/>
            </a:lnSpc>
            <a:spcAft>
              <a:spcPts val="0"/>
            </a:spcAft>
            <a:buFont typeface="+mj-lt"/>
            <a:buAutoNum type="alphaLcPeriod"/>
          </a:pPr>
          <a:r>
            <a:rPr lang="id-ID" sz="1100">
              <a:solidFill>
                <a:sysClr val="windowText" lastClr="000000"/>
              </a:solidFill>
              <a:effectLst/>
              <a:latin typeface="+mn-lt"/>
              <a:ea typeface="Calibri"/>
              <a:cs typeface="Times New Roman"/>
            </a:rPr>
            <a:t>Rasio</a:t>
          </a:r>
          <a:r>
            <a:rPr lang="id-ID" sz="1100" baseline="0">
              <a:solidFill>
                <a:sysClr val="windowText" lastClr="000000"/>
              </a:solidFill>
              <a:effectLst/>
              <a:latin typeface="+mn-lt"/>
              <a:ea typeface="Calibri"/>
              <a:cs typeface="Times New Roman"/>
            </a:rPr>
            <a:t> Pencapaian Tingkat Solvabilitas dan Informasi lain yang disajikan dalam pengumuman ini hanya untuk usaha asuransi atau reasuransi  dengan prinsip Konvensional. </a:t>
          </a:r>
          <a:endParaRPr lang="id-ID" sz="1100">
            <a:solidFill>
              <a:sysClr val="windowText" lastClr="000000"/>
            </a:solidFill>
            <a:effectLst/>
            <a:latin typeface="+mn-lt"/>
            <a:ea typeface="Calibri"/>
            <a:cs typeface="Times New Roman"/>
          </a:endParaRPr>
        </a:p>
        <a:p>
          <a:pPr marL="216000" lvl="0" indent="-216000" algn="just">
            <a:lnSpc>
              <a:spcPts val="1000"/>
            </a:lnSpc>
            <a:spcAft>
              <a:spcPts val="0"/>
            </a:spcAft>
            <a:buFont typeface="+mj-lt"/>
            <a:buAutoNum type="alphaLcPeriod"/>
          </a:pPr>
          <a:r>
            <a:rPr lang="id-ID" sz="1100" baseline="0">
              <a:solidFill>
                <a:sysClr val="windowText" lastClr="000000"/>
              </a:solidFill>
              <a:effectLst/>
              <a:latin typeface="Arial" pitchFamily="34" charset="0"/>
              <a:ea typeface="Calibri"/>
              <a:cs typeface="Arial" pitchFamily="34" charset="0"/>
            </a:rPr>
            <a:t>Kurs pada tanggal 3</a:t>
          </a:r>
          <a:r>
            <a:rPr lang="en-US" sz="1100" baseline="0">
              <a:solidFill>
                <a:sysClr val="windowText" lastClr="000000"/>
              </a:solidFill>
              <a:effectLst/>
              <a:latin typeface="Arial" pitchFamily="34" charset="0"/>
              <a:ea typeface="Calibri"/>
              <a:cs typeface="Arial" pitchFamily="34" charset="0"/>
            </a:rPr>
            <a:t>1 Desember </a:t>
          </a:r>
          <a:r>
            <a:rPr lang="id-ID" sz="1100" baseline="0">
              <a:solidFill>
                <a:sysClr val="windowText" lastClr="000000"/>
              </a:solidFill>
              <a:effectLst/>
              <a:latin typeface="Arial" pitchFamily="34" charset="0"/>
              <a:ea typeface="Calibri"/>
              <a:cs typeface="Arial" pitchFamily="34" charset="0"/>
            </a:rPr>
            <a:t>201</a:t>
          </a:r>
          <a:r>
            <a:rPr lang="en-US" sz="1100" baseline="0">
              <a:solidFill>
                <a:sysClr val="windowText" lastClr="000000"/>
              </a:solidFill>
              <a:effectLst/>
              <a:latin typeface="Arial" pitchFamily="34" charset="0"/>
              <a:ea typeface="Calibri"/>
              <a:cs typeface="Arial" pitchFamily="34" charset="0"/>
            </a:rPr>
            <a:t>7</a:t>
          </a:r>
          <a:r>
            <a:rPr lang="id-ID" sz="1100" baseline="0">
              <a:solidFill>
                <a:sysClr val="windowText" lastClr="000000"/>
              </a:solidFill>
              <a:effectLst/>
              <a:latin typeface="Arial" pitchFamily="34" charset="0"/>
              <a:ea typeface="Calibri"/>
              <a:cs typeface="Arial" pitchFamily="34" charset="0"/>
            </a:rPr>
            <a:t>, 1  US $ : Rp 1</a:t>
          </a:r>
          <a:r>
            <a:rPr lang="en-US" sz="1100" baseline="0">
              <a:solidFill>
                <a:sysClr val="windowText" lastClr="000000"/>
              </a:solidFill>
              <a:effectLst/>
              <a:latin typeface="Arial" pitchFamily="34" charset="0"/>
              <a:ea typeface="Calibri"/>
              <a:cs typeface="Arial" pitchFamily="34" charset="0"/>
            </a:rPr>
            <a:t>3</a:t>
          </a:r>
          <a:r>
            <a:rPr lang="id-ID" sz="1100" baseline="0">
              <a:solidFill>
                <a:sysClr val="windowText" lastClr="000000"/>
              </a:solidFill>
              <a:effectLst/>
              <a:latin typeface="Arial" pitchFamily="34" charset="0"/>
              <a:ea typeface="Calibri"/>
              <a:cs typeface="Arial" pitchFamily="34" charset="0"/>
            </a:rPr>
            <a:t>.</a:t>
          </a:r>
          <a:r>
            <a:rPr lang="en-US" sz="1100" baseline="0">
              <a:solidFill>
                <a:sysClr val="windowText" lastClr="000000"/>
              </a:solidFill>
              <a:effectLst/>
              <a:latin typeface="Arial" pitchFamily="34" charset="0"/>
              <a:ea typeface="Calibri"/>
              <a:cs typeface="Arial" pitchFamily="34" charset="0"/>
            </a:rPr>
            <a:t>548</a:t>
          </a:r>
          <a:r>
            <a:rPr lang="id-ID" sz="1100" baseline="0">
              <a:solidFill>
                <a:sysClr val="windowText" lastClr="000000"/>
              </a:solidFill>
              <a:effectLst/>
              <a:latin typeface="Arial" pitchFamily="34" charset="0"/>
              <a:ea typeface="Calibri"/>
              <a:cs typeface="Arial" pitchFamily="34" charset="0"/>
            </a:rPr>
            <a:t>,00</a:t>
          </a:r>
        </a:p>
        <a:p>
          <a:pPr marL="216000" marR="0" lvl="0" indent="-216000" algn="just" defTabSz="914400" eaLnBrk="1" fontAlgn="auto" latinLnBrk="0" hangingPunct="1">
            <a:lnSpc>
              <a:spcPts val="1000"/>
            </a:lnSpc>
            <a:spcBef>
              <a:spcPts val="0"/>
            </a:spcBef>
            <a:spcAft>
              <a:spcPts val="0"/>
            </a:spcAft>
            <a:buClrTx/>
            <a:buSzTx/>
            <a:buFont typeface="+mj-lt"/>
            <a:buAutoNum type="alphaLcPeriod"/>
            <a:tabLst/>
            <a:defRPr/>
          </a:pPr>
          <a:r>
            <a:rPr lang="id-ID" sz="1100" baseline="0">
              <a:solidFill>
                <a:sysClr val="windowText" lastClr="000000"/>
              </a:solidFill>
              <a:latin typeface="Arial" pitchFamily="34" charset="0"/>
              <a:ea typeface="+mn-ea"/>
              <a:cs typeface="Arial" pitchFamily="34" charset="0"/>
            </a:rPr>
            <a:t>Kurs pada tanggal 3</a:t>
          </a:r>
          <a:r>
            <a:rPr lang="en-US" sz="1100" baseline="0">
              <a:solidFill>
                <a:sysClr val="windowText" lastClr="000000"/>
              </a:solidFill>
              <a:latin typeface="Arial" pitchFamily="34" charset="0"/>
              <a:ea typeface="+mn-ea"/>
              <a:cs typeface="Arial" pitchFamily="34" charset="0"/>
            </a:rPr>
            <a:t>1 Desember </a:t>
          </a:r>
          <a:r>
            <a:rPr lang="id-ID" sz="1100" baseline="0">
              <a:solidFill>
                <a:sysClr val="windowText" lastClr="000000"/>
              </a:solidFill>
              <a:latin typeface="Arial" pitchFamily="34" charset="0"/>
              <a:ea typeface="+mn-ea"/>
              <a:cs typeface="Arial" pitchFamily="34" charset="0"/>
            </a:rPr>
            <a:t>201</a:t>
          </a:r>
          <a:r>
            <a:rPr lang="en-US" sz="1100" baseline="0">
              <a:solidFill>
                <a:sysClr val="windowText" lastClr="000000"/>
              </a:solidFill>
              <a:latin typeface="Arial" pitchFamily="34" charset="0"/>
              <a:ea typeface="+mn-ea"/>
              <a:cs typeface="Arial" pitchFamily="34" charset="0"/>
            </a:rPr>
            <a:t>6</a:t>
          </a:r>
          <a:r>
            <a:rPr lang="id-ID" sz="1100" baseline="0">
              <a:solidFill>
                <a:sysClr val="windowText" lastClr="000000"/>
              </a:solidFill>
              <a:latin typeface="Arial" pitchFamily="34" charset="0"/>
              <a:ea typeface="+mn-ea"/>
              <a:cs typeface="Arial" pitchFamily="34" charset="0"/>
            </a:rPr>
            <a:t>, 1  US $ : Rp 1</a:t>
          </a:r>
          <a:r>
            <a:rPr lang="en-US" sz="1100" baseline="0">
              <a:solidFill>
                <a:sysClr val="windowText" lastClr="000000"/>
              </a:solidFill>
              <a:latin typeface="Arial" pitchFamily="34" charset="0"/>
              <a:ea typeface="+mn-ea"/>
              <a:cs typeface="Arial" pitchFamily="34" charset="0"/>
            </a:rPr>
            <a:t>3.436,</a:t>
          </a:r>
          <a:r>
            <a:rPr lang="id-ID" sz="1100" baseline="0">
              <a:solidFill>
                <a:sysClr val="windowText" lastClr="000000"/>
              </a:solidFill>
              <a:latin typeface="Arial" pitchFamily="34" charset="0"/>
              <a:ea typeface="+mn-ea"/>
              <a:cs typeface="Arial" pitchFamily="34" charset="0"/>
            </a:rPr>
            <a:t>00</a:t>
          </a:r>
        </a:p>
        <a:p>
          <a:pPr marL="216000" marR="0" lvl="0" indent="-216000" algn="just" defTabSz="914400" eaLnBrk="1" fontAlgn="auto" latinLnBrk="0" hangingPunct="1">
            <a:lnSpc>
              <a:spcPts val="1000"/>
            </a:lnSpc>
            <a:spcBef>
              <a:spcPts val="0"/>
            </a:spcBef>
            <a:spcAft>
              <a:spcPts val="0"/>
            </a:spcAft>
            <a:buClrTx/>
            <a:buSzTx/>
            <a:buFont typeface="+mj-lt"/>
            <a:buAutoNum type="alphaLcPeriod"/>
            <a:tabLst/>
            <a:defRPr/>
          </a:pPr>
          <a:r>
            <a:rPr lang="id-ID" sz="1100" baseline="0">
              <a:solidFill>
                <a:sysClr val="windowText" lastClr="000000"/>
              </a:solidFill>
              <a:latin typeface="Arial" pitchFamily="34" charset="0"/>
              <a:ea typeface="+mn-ea"/>
              <a:cs typeface="Arial" pitchFamily="34" charset="0"/>
            </a:rPr>
            <a:t>Lain-lain (diisi dengan informasi lain terkait transparansi dan akuntabilitas atas laporan keuangan )</a:t>
          </a:r>
          <a:endParaRPr lang="id-ID" sz="1100">
            <a:solidFill>
              <a:sysClr val="windowText" lastClr="000000"/>
            </a:solidFill>
            <a:latin typeface="Arial" pitchFamily="34" charset="0"/>
            <a:ea typeface="+mn-ea"/>
            <a:cs typeface="Arial" pitchFamily="34" charset="0"/>
          </a:endParaRPr>
        </a:p>
        <a:p>
          <a:pPr marL="216000" lvl="0" indent="-216000" algn="just">
            <a:lnSpc>
              <a:spcPts val="1000"/>
            </a:lnSpc>
            <a:spcAft>
              <a:spcPts val="0"/>
            </a:spcAft>
            <a:buFont typeface="+mj-lt"/>
            <a:buAutoNum type="alphaLcPeriod"/>
          </a:pPr>
          <a:endParaRPr lang="id-ID" sz="1100">
            <a:solidFill>
              <a:sysClr val="windowText" lastClr="000000"/>
            </a:solidFill>
            <a:effectLst/>
            <a:latin typeface="Arial" pitchFamily="34" charset="0"/>
            <a:ea typeface="Calibri"/>
            <a:cs typeface="Arial" pitchFamily="34" charset="0"/>
          </a:endParaRPr>
        </a:p>
      </xdr:txBody>
    </xdr:sp>
    <xdr:clientData/>
  </xdr:twoCellAnchor>
  <xdr:twoCellAnchor>
    <xdr:from>
      <xdr:col>13</xdr:col>
      <xdr:colOff>22474</xdr:colOff>
      <xdr:row>47</xdr:row>
      <xdr:rowOff>134471</xdr:rowOff>
    </xdr:from>
    <xdr:to>
      <xdr:col>18</xdr:col>
      <xdr:colOff>44823</xdr:colOff>
      <xdr:row>61</xdr:row>
      <xdr:rowOff>27215</xdr:rowOff>
    </xdr:to>
    <xdr:sp macro="" textlink="">
      <xdr:nvSpPr>
        <xdr:cNvPr id="4" name="TextBox 3"/>
        <xdr:cNvSpPr txBox="1"/>
      </xdr:nvSpPr>
      <xdr:spPr>
        <a:xfrm>
          <a:off x="20348824" y="13097996"/>
          <a:ext cx="7194674" cy="3178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a:ea typeface="Calibri"/>
              <a:cs typeface="Times New Roman"/>
            </a:rPr>
            <a:t>Keterangan:</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Penyajian Laporan Posisi Keuangan (Neraca) dan Laporan Laba Rugi Komprehensif disesuaikan dengan ketentuan Pernyataan Standar Akuntansi Keuangan yang berlaku umum.</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a:cs typeface="Times New Roman"/>
          </a:endParaRPr>
        </a:p>
        <a:p>
          <a:pPr marL="216000" lvl="0" indent="-216000" algn="just">
            <a:lnSpc>
              <a:spcPct val="115000"/>
            </a:lnSpc>
            <a:spcAft>
              <a:spcPts val="1000"/>
            </a:spcAft>
            <a:buFont typeface="+mj-lt"/>
            <a:buAutoNum type="arabicParenR"/>
          </a:pPr>
          <a:r>
            <a:rPr lang="en-US" sz="1100" baseline="0">
              <a:solidFill>
                <a:schemeClr val="dk1"/>
              </a:solidFill>
              <a:latin typeface="Arial" pitchFamily="34" charset="0"/>
              <a:ea typeface="+mn-ea"/>
              <a:cs typeface="+mn-cs"/>
            </a:rPr>
            <a:t>Tingkat kesehatan keuangan merupakan tingkat kesehatan keuangan </a:t>
          </a:r>
          <a:r>
            <a:rPr lang="id-ID" sz="1100" baseline="0">
              <a:solidFill>
                <a:schemeClr val="dk1"/>
              </a:solidFill>
              <a:latin typeface="Arial" pitchFamily="34" charset="0"/>
              <a:ea typeface="+mn-ea"/>
              <a:cs typeface="+mn-cs"/>
            </a:rPr>
            <a:t>d</a:t>
          </a:r>
          <a:r>
            <a:rPr lang="en-US" sz="1100" baseline="0">
              <a:solidFill>
                <a:schemeClr val="dk1"/>
              </a:solidFill>
              <a:latin typeface="Arial" pitchFamily="34" charset="0"/>
              <a:ea typeface="+mn-ea"/>
              <a:cs typeface="+mn-cs"/>
            </a:rPr>
            <a:t>engan prinsip konvension</a:t>
          </a:r>
          <a:r>
            <a:rPr lang="id-ID" sz="1100" baseline="0">
              <a:solidFill>
                <a:schemeClr val="dk1"/>
              </a:solidFill>
              <a:latin typeface="Arial" pitchFamily="34" charset="0"/>
              <a:ea typeface="+mn-ea"/>
              <a:cs typeface="+mn-cs"/>
            </a:rPr>
            <a:t>al</a:t>
          </a:r>
        </a:p>
        <a:p>
          <a:pPr marL="216000" lvl="0" indent="-216000" algn="just">
            <a:lnSpc>
              <a:spcPct val="115000"/>
            </a:lnSpc>
            <a:spcAft>
              <a:spcPts val="1000"/>
            </a:spcAft>
            <a:buFont typeface="+mj-lt"/>
            <a:buAutoNum type="arabicParenR"/>
          </a:pPr>
          <a:r>
            <a:rPr lang="id-ID" sz="1100">
              <a:effectLst/>
              <a:latin typeface="Arial"/>
              <a:ea typeface="Calibri"/>
              <a:cs typeface="Times New Roman"/>
            </a:rPr>
            <a:t>S</a:t>
          </a:r>
          <a:r>
            <a:rPr lang="en-US" sz="1100">
              <a:effectLst/>
              <a:latin typeface="Arial"/>
              <a:ea typeface="Calibri"/>
              <a:cs typeface="Times New Roman"/>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a:cs typeface="Times New Roman"/>
          </a:endParaRPr>
        </a:p>
        <a:p>
          <a:pPr marL="216000" lvl="0" indent="-216000" algn="just">
            <a:lnSpc>
              <a:spcPts val="1000"/>
            </a:lnSpc>
            <a:spcAft>
              <a:spcPts val="0"/>
            </a:spcAft>
            <a:buFont typeface="+mj-lt"/>
            <a:buAutoNum type="alphaLcPeriod"/>
          </a:pPr>
          <a:endParaRPr lang="id-ID" sz="1100">
            <a:effectLst/>
            <a:latin typeface="+mn-lt"/>
            <a:ea typeface="Calibri"/>
            <a:cs typeface="Times New Roman"/>
          </a:endParaRPr>
        </a:p>
        <a:p>
          <a:pPr marL="216000" lvl="0" indent="-216000" algn="just">
            <a:lnSpc>
              <a:spcPts val="1000"/>
            </a:lnSpc>
            <a:spcAft>
              <a:spcPts val="0"/>
            </a:spcAft>
            <a:buFont typeface="+mj-lt"/>
            <a:buAutoNum type="alphaLcPeriod"/>
          </a:pPr>
          <a:endParaRPr lang="en-US" sz="1100">
            <a:effectLst/>
            <a:latin typeface="+mn-lt"/>
            <a:ea typeface="Calibri"/>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poran%20Keuangan%20RBC%20Triwulan%20IV%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rofile"/>
      <sheetName val="Surat Pernyataan (TH)"/>
      <sheetName val="Surat Pernyataan (TW)"/>
      <sheetName val="Daftar Isi"/>
      <sheetName val="LPK"/>
      <sheetName val="LLRK"/>
      <sheetName val="LPK (Tr)"/>
      <sheetName val="LRK (Tr)"/>
      <sheetName val="LPK(PAYDI)"/>
      <sheetName val="LRK(PAYDI)"/>
      <sheetName val="LAKR"/>
      <sheetName val="LPE"/>
      <sheetName val="Pemisahan"/>
      <sheetName val="Rasio Solvabilitas (2)"/>
      <sheetName val="Rasio Solvabilitas"/>
      <sheetName val="Risiko Kredit (a+b)"/>
      <sheetName val="Risiko Kredit (a)"/>
      <sheetName val="Risiko Kredit (b)"/>
      <sheetName val="Risiko Likuiditas"/>
      <sheetName val="Risiko Pasar (a)"/>
      <sheetName val="Risiko Pasar (b)"/>
      <sheetName val="Risiko Pasar (c)"/>
      <sheetName val="Risiko Asuransi"/>
      <sheetName val="Risiko Opr"/>
      <sheetName val="Perhitungan AYD"/>
      <sheetName val="Sub A"/>
      <sheetName val="Sub B "/>
      <sheetName val="Sub C"/>
      <sheetName val="Sub D "/>
      <sheetName val="Sub E "/>
      <sheetName val="Rincian 101 Deposito"/>
      <sheetName val="Rincian 102 Srtfkt Deposito"/>
      <sheetName val="Rincian 103 Saham"/>
      <sheetName val="Rincian 104 Obligasi"/>
      <sheetName val="Rincian 105 MTN"/>
      <sheetName val="Rincian 106 SBN"/>
      <sheetName val="Rincian 107 SB Lain"/>
      <sheetName val="Rincian 108 SBI"/>
      <sheetName val="Rincian 109 SB LM"/>
      <sheetName val="Rincian 110 Reksa Dana"/>
      <sheetName val="Rincian 111 EBA"/>
      <sheetName val="Rincian 112 DIRE"/>
      <sheetName val="Rincian 113 REPO"/>
      <sheetName val="Rincian 114 PL"/>
      <sheetName val="Rincian 115 Properti"/>
      <sheetName val="Rincian 116 Pembiayaan"/>
      <sheetName val="Rincian 117 Emas"/>
      <sheetName val="Rincian 118 Hipotik"/>
      <sheetName val="Rincian 119 Pinj Polis"/>
      <sheetName val="Rincian 120 Inv Lain"/>
      <sheetName val="Rincian 201 Kas"/>
      <sheetName val="Rincian 202 Premi PL"/>
      <sheetName val="Rincian 203 Premi Reas"/>
      <sheetName val="Rincian 204 Aset Reas"/>
      <sheetName val="Rincian 205 Klaim Koas"/>
      <sheetName val="Rincian 206 Klaim Reas"/>
      <sheetName val="Rincian 207 Tagihan Inv"/>
      <sheetName val="Rincian 208 Hasil Inv"/>
      <sheetName val="Rincian 209 Bangunan"/>
      <sheetName val="Rincian 210 DAC"/>
      <sheetName val="Rincian 211 Aset Tetap Lain"/>
      <sheetName val="Rincian 212 Aset Lain"/>
      <sheetName val="Rincian 301 Utang Klaim"/>
      <sheetName val="Rincian 302 Utang Koas"/>
      <sheetName val="Rincian 303 Utang Reas"/>
      <sheetName val="Rincian 304 Utang Komisi"/>
      <sheetName val="Rincian 305 Biaya Hrs Dibayar"/>
      <sheetName val="Rincian 306 Utang Lain"/>
      <sheetName val="Rincian 401 Cad Premi"/>
      <sheetName val="Rincian 402 Cad Klaim"/>
      <sheetName val="Rincian 403 Cat Risk"/>
      <sheetName val="Rincian 501 Hsl underwriting"/>
      <sheetName val="Rincian 502 Premi Klaim Region"/>
      <sheetName val="Rincian 503 Premi Reas"/>
      <sheetName val="Rincian 504 Penurunan Cadangan"/>
      <sheetName val="Rincian 505 Hsl Investasi"/>
      <sheetName val="Rincian 506 Beban Usaha"/>
      <sheetName val="Rincian 507 Hasil (Beban) Lain"/>
      <sheetName val="Rincian 508 Pend komprehensif"/>
      <sheetName val="Rincian 601 A&amp;L Lancar"/>
      <sheetName val="Rincian 1101"/>
      <sheetName val="Rincian 1102"/>
      <sheetName val="Rincian 1103"/>
      <sheetName val="Rincian 1104"/>
      <sheetName val="Rincian 1105"/>
      <sheetName val="Rincian 1106 "/>
      <sheetName val="Rincian 1107"/>
      <sheetName val="Rincian 1108"/>
      <sheetName val="Rincian 1109"/>
      <sheetName val="Rincian 1110"/>
      <sheetName val="Rincian 1111"/>
      <sheetName val="Rincian 1112"/>
      <sheetName val="Rincian 1113"/>
      <sheetName val="Rincian 1401"/>
      <sheetName val="Rincian 1501"/>
      <sheetName val="Rincian 1502"/>
      <sheetName val="Rincian 1503"/>
      <sheetName val="Premi Kota Kab"/>
      <sheetName val="Klaim Kota Kab"/>
      <sheetName val="Premi dan klaim per sektor eko"/>
      <sheetName val="Premi dan klaim per mitra"/>
      <sheetName val="Cadangan teknis per mitra"/>
      <sheetName val="Rasio Lain"/>
      <sheetName val="Rincian DC"/>
      <sheetName val="Dana Jaminan"/>
      <sheetName val="Rincian DJ"/>
      <sheetName val="SU "/>
      <sheetName val="SU-1"/>
      <sheetName val="SU-2"/>
      <sheetName val="SU-3"/>
      <sheetName val="SU-4"/>
      <sheetName val="SU-5"/>
      <sheetName val="SU-6"/>
      <sheetName val="SU-7"/>
      <sheetName val="SU-8"/>
      <sheetName val="SU-9"/>
      <sheetName val="SU-10"/>
      <sheetName val="SU-11"/>
      <sheetName val="SU-12"/>
      <sheetName val="SU-13"/>
      <sheetName val="SU-14"/>
      <sheetName val="RLP"/>
      <sheetName val="Rincian SBN"/>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0">
          <cell r="J90">
            <v>63839.690134254117</v>
          </cell>
        </row>
        <row r="111">
          <cell r="J111">
            <v>25555.890596975994</v>
          </cell>
        </row>
      </sheetData>
      <sheetData sheetId="17"/>
      <sheetData sheetId="18"/>
      <sheetData sheetId="19"/>
      <sheetData sheetId="20">
        <row r="41">
          <cell r="H41">
            <v>309441.24671462341</v>
          </cell>
        </row>
      </sheetData>
      <sheetData sheetId="21">
        <row r="60">
          <cell r="AE60">
            <v>435.82729166171163</v>
          </cell>
        </row>
      </sheetData>
      <sheetData sheetId="22"/>
      <sheetData sheetId="23">
        <row r="31">
          <cell r="Q31">
            <v>236923.78223619799</v>
          </cell>
        </row>
      </sheetData>
      <sheetData sheetId="24">
        <row r="20">
          <cell r="D20">
            <v>6126.4583324764017</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V233"/>
  <sheetViews>
    <sheetView tabSelected="1" topLeftCell="K29" zoomScale="85" zoomScaleNormal="85" workbookViewId="0">
      <selection activeCell="R29" sqref="R29"/>
    </sheetView>
  </sheetViews>
  <sheetFormatPr defaultColWidth="9.6640625" defaultRowHeight="14.25"/>
  <cols>
    <col min="1" max="1" width="1.77734375" style="201" customWidth="1"/>
    <col min="2" max="2" width="1.33203125" style="32" customWidth="1"/>
    <col min="3" max="3" width="40.77734375" style="32" customWidth="1"/>
    <col min="4" max="4" width="16.44140625" style="32" customWidth="1"/>
    <col min="5" max="5" width="15.6640625" style="32" customWidth="1"/>
    <col min="6" max="6" width="40.33203125" style="34" customWidth="1"/>
    <col min="7" max="7" width="21.44140625" style="32" customWidth="1"/>
    <col min="8" max="8" width="16" style="32" customWidth="1"/>
    <col min="9" max="9" width="9.109375" style="32" customWidth="1"/>
    <col min="10" max="10" width="48.109375" style="32" customWidth="1"/>
    <col min="11" max="11" width="12.77734375" style="35" customWidth="1"/>
    <col min="12" max="12" width="12" style="35" customWidth="1"/>
    <col min="13" max="13" width="1.33203125" style="32" customWidth="1"/>
    <col min="14" max="14" width="2.33203125" style="32" customWidth="1"/>
    <col min="15" max="15" width="18.21875" style="32" customWidth="1"/>
    <col min="16" max="16" width="38.77734375" style="32" customWidth="1"/>
    <col min="17" max="17" width="12" style="32" bestFit="1" customWidth="1"/>
    <col min="18" max="18" width="12.33203125" style="32" customWidth="1"/>
    <col min="19" max="19" width="1.33203125" style="32" customWidth="1"/>
    <col min="20" max="20" width="9.6640625" style="32"/>
    <col min="21" max="21" width="2.88671875" style="32" customWidth="1"/>
    <col min="22" max="22" width="2.109375" style="32" customWidth="1"/>
    <col min="23" max="23" width="1.5546875" style="32" customWidth="1"/>
    <col min="24" max="24" width="2" style="32" customWidth="1"/>
    <col min="25" max="25" width="18.44140625" style="32" customWidth="1"/>
    <col min="26" max="16384" width="9.6640625" style="32"/>
  </cols>
  <sheetData>
    <row r="1" spans="1:38" s="5" customFormat="1" ht="18" customHeight="1">
      <c r="A1" s="1"/>
      <c r="B1" s="1" t="s">
        <v>0</v>
      </c>
      <c r="C1" s="2"/>
      <c r="D1" s="3"/>
      <c r="E1" s="4"/>
      <c r="F1" s="4"/>
      <c r="G1" s="4"/>
      <c r="H1" s="4"/>
      <c r="I1" s="4"/>
      <c r="J1" s="4"/>
      <c r="K1" s="4"/>
      <c r="N1" s="255" t="s">
        <v>1</v>
      </c>
      <c r="O1" s="255"/>
      <c r="P1" s="255" t="s">
        <v>2</v>
      </c>
      <c r="Q1" s="255"/>
      <c r="R1" s="255"/>
      <c r="S1" s="255"/>
      <c r="T1" s="255"/>
      <c r="U1" s="255"/>
      <c r="V1" s="255"/>
      <c r="W1" s="255"/>
      <c r="X1" s="255"/>
      <c r="Y1" s="6"/>
      <c r="Z1" s="6"/>
      <c r="AA1" s="6"/>
      <c r="AB1" s="6"/>
      <c r="AC1" s="6"/>
      <c r="AD1" s="6"/>
      <c r="AE1" s="6"/>
      <c r="AF1" s="7"/>
      <c r="AG1" s="7"/>
      <c r="AI1" s="8"/>
      <c r="AJ1" s="8"/>
      <c r="AK1" s="8"/>
      <c r="AL1" s="8"/>
    </row>
    <row r="2" spans="1:38" s="5" customFormat="1" ht="18" customHeight="1">
      <c r="A2" s="1"/>
      <c r="B2" s="1"/>
      <c r="C2" s="9"/>
      <c r="D2" s="10"/>
      <c r="E2" s="4"/>
      <c r="F2" s="4"/>
      <c r="G2" s="4"/>
      <c r="H2" s="4"/>
      <c r="I2" s="4"/>
      <c r="J2" s="4"/>
      <c r="K2" s="4"/>
      <c r="N2" s="11"/>
      <c r="O2" s="6"/>
      <c r="P2" s="254" t="s">
        <v>3</v>
      </c>
      <c r="Q2" s="254"/>
      <c r="R2" s="254"/>
      <c r="S2" s="254"/>
      <c r="T2" s="254"/>
      <c r="U2" s="254"/>
      <c r="V2" s="254"/>
      <c r="W2" s="254"/>
      <c r="X2" s="6"/>
      <c r="Y2" s="6"/>
      <c r="Z2" s="6"/>
      <c r="AA2" s="6"/>
      <c r="AB2" s="6"/>
      <c r="AC2" s="6"/>
      <c r="AD2" s="6"/>
      <c r="AE2" s="6"/>
      <c r="AF2" s="7"/>
      <c r="AG2" s="7"/>
      <c r="AI2" s="8"/>
      <c r="AJ2" s="8"/>
      <c r="AK2" s="8"/>
      <c r="AL2" s="8"/>
    </row>
    <row r="3" spans="1:38" s="5" customFormat="1" ht="30.75" customHeight="1">
      <c r="A3" s="1"/>
      <c r="B3" s="1"/>
      <c r="C3" s="12"/>
      <c r="D3" s="12"/>
      <c r="E3" s="12"/>
      <c r="F3" s="12"/>
      <c r="G3" s="12"/>
      <c r="H3" s="12"/>
      <c r="I3" s="12"/>
      <c r="J3" s="12"/>
      <c r="K3" s="12"/>
      <c r="N3" s="11"/>
      <c r="O3" s="6"/>
      <c r="P3" s="259" t="s">
        <v>4</v>
      </c>
      <c r="Q3" s="259"/>
      <c r="R3" s="259"/>
      <c r="S3" s="259"/>
      <c r="T3" s="259"/>
      <c r="U3" s="259"/>
      <c r="V3" s="259"/>
      <c r="W3" s="6"/>
      <c r="X3" s="6"/>
      <c r="Y3" s="6"/>
      <c r="Z3" s="6"/>
      <c r="AA3" s="6"/>
      <c r="AB3" s="6"/>
      <c r="AC3" s="6"/>
      <c r="AD3" s="6"/>
      <c r="AE3" s="6"/>
      <c r="AF3" s="7"/>
      <c r="AG3" s="7"/>
      <c r="AI3" s="8"/>
      <c r="AJ3" s="8"/>
      <c r="AK3" s="8"/>
      <c r="AL3" s="8"/>
    </row>
    <row r="4" spans="1:38" s="5" customFormat="1" ht="15.75" customHeight="1">
      <c r="A4" s="1"/>
      <c r="B4" s="1"/>
      <c r="C4" s="12"/>
      <c r="D4" s="12"/>
      <c r="E4" s="12"/>
      <c r="F4" s="12"/>
      <c r="G4" s="12"/>
      <c r="H4" s="12"/>
      <c r="I4" s="12"/>
      <c r="J4" s="12"/>
      <c r="K4" s="13"/>
      <c r="N4" s="11"/>
      <c r="O4" s="6"/>
      <c r="P4" s="260" t="s">
        <v>5</v>
      </c>
      <c r="Q4" s="260"/>
      <c r="R4" s="260"/>
      <c r="S4" s="260"/>
      <c r="T4" s="260"/>
      <c r="U4" s="260"/>
      <c r="V4" s="260"/>
      <c r="W4" s="6"/>
      <c r="X4" s="6"/>
      <c r="Y4" s="6"/>
      <c r="Z4" s="6"/>
      <c r="AA4" s="6"/>
      <c r="AB4" s="6"/>
      <c r="AC4" s="6"/>
      <c r="AD4" s="6"/>
      <c r="AE4" s="6"/>
      <c r="AF4" s="7"/>
      <c r="AG4" s="7"/>
      <c r="AI4" s="8"/>
      <c r="AJ4" s="8"/>
      <c r="AK4" s="8"/>
      <c r="AL4" s="8"/>
    </row>
    <row r="5" spans="1:38" s="5" customFormat="1" ht="18" customHeight="1">
      <c r="A5" s="1"/>
      <c r="B5" s="1"/>
      <c r="C5" s="12"/>
      <c r="D5" s="12"/>
      <c r="E5" s="12"/>
      <c r="F5" s="12"/>
      <c r="G5" s="12"/>
      <c r="H5" s="12"/>
      <c r="I5" s="12"/>
      <c r="J5" s="13"/>
      <c r="K5" s="13"/>
      <c r="N5" s="255" t="s">
        <v>6</v>
      </c>
      <c r="O5" s="255"/>
      <c r="P5" s="228" t="s">
        <v>7</v>
      </c>
      <c r="Q5" s="228"/>
      <c r="R5" s="228"/>
      <c r="S5" s="228"/>
      <c r="T5" s="228"/>
      <c r="U5" s="228"/>
      <c r="V5" s="228"/>
      <c r="W5" s="228"/>
      <c r="X5" s="228"/>
      <c r="Y5" s="14"/>
      <c r="Z5" s="14"/>
      <c r="AA5" s="14"/>
      <c r="AB5" s="14"/>
      <c r="AC5" s="14"/>
      <c r="AD5" s="14"/>
      <c r="AE5" s="14"/>
      <c r="AF5" s="7"/>
      <c r="AG5" s="7"/>
      <c r="AI5" s="8"/>
      <c r="AJ5" s="8"/>
      <c r="AK5" s="8"/>
      <c r="AL5" s="8"/>
    </row>
    <row r="6" spans="1:38" s="5" customFormat="1" ht="18" customHeight="1">
      <c r="A6" s="1"/>
      <c r="B6" s="1"/>
      <c r="C6" s="12"/>
      <c r="D6" s="12"/>
      <c r="E6" s="12"/>
      <c r="F6" s="12"/>
      <c r="G6" s="12"/>
      <c r="H6" s="12"/>
      <c r="I6" s="12"/>
      <c r="J6" s="13"/>
      <c r="K6" s="13"/>
      <c r="N6" s="11" t="s">
        <v>8</v>
      </c>
      <c r="O6" s="11"/>
      <c r="P6" s="255" t="s">
        <v>9</v>
      </c>
      <c r="Q6" s="255"/>
      <c r="R6" s="255"/>
      <c r="S6" s="255"/>
      <c r="T6" s="255"/>
      <c r="U6" s="255"/>
      <c r="V6" s="255"/>
      <c r="W6" s="255"/>
      <c r="X6" s="255"/>
      <c r="Y6" s="231"/>
      <c r="Z6" s="231"/>
      <c r="AA6" s="231"/>
      <c r="AB6" s="231"/>
      <c r="AC6" s="231"/>
      <c r="AD6" s="231"/>
      <c r="AE6" s="231"/>
      <c r="AF6" s="7"/>
      <c r="AG6" s="7"/>
      <c r="AI6" s="8"/>
      <c r="AJ6" s="8"/>
      <c r="AK6" s="8"/>
      <c r="AL6" s="8"/>
    </row>
    <row r="7" spans="1:38" s="5" customFormat="1" ht="18" customHeight="1">
      <c r="A7" s="1"/>
      <c r="B7" s="1"/>
      <c r="C7" s="15"/>
      <c r="D7" s="16"/>
      <c r="E7" s="4"/>
      <c r="F7" s="4"/>
      <c r="G7" s="4"/>
      <c r="H7" s="4"/>
      <c r="I7" s="4"/>
      <c r="J7" s="4"/>
      <c r="K7" s="4"/>
      <c r="N7" s="11"/>
      <c r="O7" s="11"/>
      <c r="P7" s="255" t="s">
        <v>10</v>
      </c>
      <c r="Q7" s="255"/>
      <c r="R7" s="255"/>
      <c r="S7" s="255"/>
      <c r="T7" s="255"/>
      <c r="U7" s="255"/>
      <c r="V7" s="255"/>
      <c r="W7" s="255"/>
      <c r="X7" s="255"/>
      <c r="Y7" s="231"/>
      <c r="Z7" s="231"/>
      <c r="AA7" s="231"/>
      <c r="AB7" s="231"/>
      <c r="AC7" s="231"/>
      <c r="AD7" s="231"/>
      <c r="AE7" s="231"/>
      <c r="AF7" s="7"/>
      <c r="AG7" s="7"/>
      <c r="AI7" s="8"/>
      <c r="AJ7" s="8"/>
      <c r="AK7" s="8"/>
      <c r="AL7" s="8"/>
    </row>
    <row r="8" spans="1:38" s="5" customFormat="1" ht="18" customHeight="1">
      <c r="A8" s="1"/>
      <c r="B8" s="1"/>
      <c r="C8" s="15"/>
      <c r="D8" s="16"/>
      <c r="E8" s="4"/>
      <c r="F8" s="4"/>
      <c r="G8" s="4"/>
      <c r="H8" s="4"/>
      <c r="I8" s="4"/>
      <c r="J8" s="4"/>
      <c r="K8" s="4"/>
      <c r="N8" s="11"/>
      <c r="O8" s="11"/>
      <c r="P8" s="229" t="s">
        <v>189</v>
      </c>
      <c r="Q8" s="229"/>
      <c r="R8" s="229"/>
      <c r="S8" s="229"/>
      <c r="T8" s="229"/>
      <c r="U8" s="229"/>
      <c r="V8" s="229"/>
      <c r="W8" s="229"/>
      <c r="X8" s="229"/>
      <c r="Y8" s="231"/>
      <c r="Z8" s="231"/>
      <c r="AA8" s="231"/>
      <c r="AB8" s="231"/>
      <c r="AC8" s="231"/>
      <c r="AD8" s="231"/>
      <c r="AE8" s="231"/>
      <c r="AF8" s="7"/>
      <c r="AG8" s="7"/>
      <c r="AI8" s="8"/>
      <c r="AJ8" s="8"/>
      <c r="AK8" s="8"/>
      <c r="AL8" s="8"/>
    </row>
    <row r="9" spans="1:38" s="5" customFormat="1" ht="18" customHeight="1">
      <c r="A9" s="1"/>
      <c r="B9" s="1"/>
      <c r="C9" s="15"/>
      <c r="D9" s="16"/>
      <c r="E9" s="4"/>
      <c r="F9" s="4"/>
      <c r="G9" s="4"/>
      <c r="H9" s="4"/>
      <c r="I9" s="4"/>
      <c r="J9" s="4"/>
      <c r="K9" s="4"/>
      <c r="N9" s="255" t="s">
        <v>11</v>
      </c>
      <c r="O9" s="255"/>
      <c r="P9" s="255" t="s">
        <v>12</v>
      </c>
      <c r="Q9" s="255"/>
      <c r="R9" s="255"/>
      <c r="S9" s="255"/>
      <c r="T9" s="255"/>
      <c r="U9" s="255"/>
      <c r="V9" s="255"/>
      <c r="W9" s="257"/>
      <c r="X9" s="257"/>
      <c r="Y9" s="257"/>
      <c r="Z9" s="257"/>
      <c r="AA9" s="257"/>
      <c r="AB9" s="257"/>
      <c r="AC9" s="257"/>
      <c r="AD9" s="257"/>
      <c r="AE9" s="257"/>
      <c r="AF9" s="7"/>
      <c r="AG9" s="7"/>
      <c r="AI9" s="8"/>
      <c r="AJ9" s="8"/>
      <c r="AK9" s="8"/>
      <c r="AL9" s="8"/>
    </row>
    <row r="10" spans="1:38" s="5" customFormat="1" ht="18" customHeight="1">
      <c r="A10" s="1"/>
      <c r="B10" s="1"/>
      <c r="C10" s="17"/>
      <c r="D10" s="17"/>
      <c r="E10" s="17"/>
      <c r="F10" s="17"/>
      <c r="G10" s="17"/>
      <c r="H10" s="17"/>
      <c r="I10" s="17"/>
      <c r="J10" s="17"/>
      <c r="K10" s="18"/>
      <c r="N10" s="11" t="s">
        <v>13</v>
      </c>
      <c r="O10" s="11"/>
      <c r="P10" s="258" t="s">
        <v>192</v>
      </c>
      <c r="Q10" s="258"/>
      <c r="R10" s="258"/>
      <c r="S10" s="258"/>
      <c r="T10" s="258"/>
      <c r="U10" s="258"/>
      <c r="V10" s="258"/>
      <c r="W10" s="258"/>
      <c r="X10" s="258"/>
      <c r="Y10" s="213"/>
      <c r="Z10" s="231"/>
      <c r="AA10" s="231"/>
      <c r="AB10" s="231"/>
      <c r="AC10" s="231"/>
      <c r="AD10" s="231"/>
      <c r="AE10" s="231"/>
      <c r="AF10" s="7"/>
      <c r="AG10" s="7"/>
      <c r="AI10" s="8"/>
      <c r="AJ10" s="8"/>
      <c r="AK10" s="8"/>
      <c r="AL10" s="8"/>
    </row>
    <row r="11" spans="1:38" s="5" customFormat="1" ht="18" customHeight="1">
      <c r="C11" s="19"/>
      <c r="D11" s="19"/>
      <c r="E11" s="19"/>
      <c r="F11" s="19"/>
      <c r="G11" s="19"/>
      <c r="H11" s="19"/>
      <c r="I11" s="19"/>
      <c r="J11" s="19"/>
      <c r="K11" s="19"/>
      <c r="N11" s="11"/>
      <c r="O11" s="11"/>
      <c r="P11" s="254" t="s">
        <v>14</v>
      </c>
      <c r="Q11" s="254"/>
      <c r="R11" s="254"/>
      <c r="S11" s="254"/>
      <c r="T11" s="254"/>
      <c r="U11" s="254"/>
      <c r="V11" s="254"/>
      <c r="W11" s="254"/>
      <c r="X11" s="254"/>
      <c r="Y11" s="213"/>
      <c r="Z11" s="231"/>
      <c r="AA11" s="231"/>
      <c r="AB11" s="231"/>
      <c r="AC11" s="231"/>
      <c r="AD11" s="231"/>
      <c r="AE11" s="231"/>
      <c r="AF11" s="7"/>
      <c r="AG11" s="7"/>
      <c r="AI11" s="8"/>
      <c r="AJ11" s="8"/>
      <c r="AK11" s="8"/>
      <c r="AL11" s="8"/>
    </row>
    <row r="12" spans="1:38" s="5" customFormat="1" ht="18" customHeight="1">
      <c r="C12" s="19"/>
      <c r="D12" s="19"/>
      <c r="E12" s="19"/>
      <c r="F12" s="19"/>
      <c r="G12" s="19"/>
      <c r="H12" s="19"/>
      <c r="I12" s="19"/>
      <c r="J12" s="19"/>
      <c r="K12" s="19"/>
      <c r="N12" s="11"/>
      <c r="O12" s="11"/>
      <c r="P12" s="255" t="s">
        <v>15</v>
      </c>
      <c r="Q12" s="255"/>
      <c r="R12" s="255"/>
      <c r="S12" s="255"/>
      <c r="T12" s="255"/>
      <c r="U12" s="255"/>
      <c r="V12" s="255"/>
      <c r="W12" s="255"/>
      <c r="X12" s="255"/>
      <c r="Y12" s="213"/>
      <c r="Z12" s="231"/>
      <c r="AA12" s="231"/>
      <c r="AB12" s="231"/>
      <c r="AC12" s="231"/>
      <c r="AD12" s="231"/>
      <c r="AE12" s="231"/>
      <c r="AF12" s="7"/>
      <c r="AG12" s="7"/>
      <c r="AI12" s="8"/>
      <c r="AJ12" s="8"/>
      <c r="AK12" s="8"/>
      <c r="AL12" s="8"/>
    </row>
    <row r="13" spans="1:38" s="5" customFormat="1" ht="18" customHeight="1">
      <c r="N13" s="11"/>
      <c r="O13" s="6"/>
      <c r="P13" s="229" t="s">
        <v>16</v>
      </c>
      <c r="Q13" s="229"/>
      <c r="R13" s="229"/>
      <c r="S13" s="229"/>
      <c r="T13" s="229"/>
      <c r="U13" s="229"/>
      <c r="V13" s="229"/>
      <c r="W13" s="20"/>
      <c r="X13" s="20"/>
      <c r="Y13" s="214"/>
      <c r="Z13" s="20"/>
      <c r="AA13" s="20"/>
      <c r="AB13" s="20"/>
      <c r="AC13" s="20"/>
      <c r="AD13" s="20"/>
      <c r="AE13" s="20"/>
      <c r="AF13" s="7"/>
      <c r="AG13" s="7"/>
      <c r="AI13" s="8"/>
      <c r="AJ13" s="8"/>
      <c r="AK13" s="8"/>
      <c r="AL13" s="8"/>
    </row>
    <row r="14" spans="1:38" s="5" customFormat="1" ht="18" customHeight="1">
      <c r="N14" s="21"/>
      <c r="O14" s="6"/>
      <c r="P14" s="255" t="s">
        <v>193</v>
      </c>
      <c r="Q14" s="255"/>
      <c r="R14" s="255"/>
      <c r="S14" s="255"/>
      <c r="T14" s="255"/>
      <c r="U14" s="255"/>
      <c r="V14" s="255"/>
      <c r="W14" s="255"/>
      <c r="X14" s="255"/>
      <c r="Y14" s="215"/>
      <c r="Z14" s="22"/>
      <c r="AA14" s="22"/>
      <c r="AB14" s="22"/>
      <c r="AC14" s="22"/>
      <c r="AD14" s="22"/>
      <c r="AE14" s="22"/>
      <c r="AF14" s="7"/>
      <c r="AG14" s="7"/>
      <c r="AI14" s="8"/>
      <c r="AJ14" s="8"/>
      <c r="AK14" s="8"/>
      <c r="AL14" s="8"/>
    </row>
    <row r="15" spans="1:38" s="5" customFormat="1" ht="18" customHeight="1">
      <c r="N15" s="21"/>
      <c r="O15" s="6"/>
      <c r="P15" s="229" t="s">
        <v>194</v>
      </c>
      <c r="Q15" s="229"/>
      <c r="R15" s="229"/>
      <c r="S15" s="229"/>
      <c r="T15" s="229"/>
      <c r="U15" s="229"/>
      <c r="V15" s="229"/>
      <c r="W15" s="229"/>
      <c r="X15" s="229"/>
      <c r="Y15" s="215"/>
      <c r="Z15" s="22"/>
      <c r="AA15" s="22"/>
      <c r="AB15" s="22"/>
      <c r="AC15" s="22"/>
      <c r="AD15" s="22"/>
      <c r="AE15" s="22"/>
      <c r="AF15" s="7"/>
      <c r="AG15" s="7"/>
      <c r="AI15" s="8"/>
      <c r="AJ15" s="8"/>
      <c r="AK15" s="8"/>
      <c r="AL15" s="8"/>
    </row>
    <row r="16" spans="1:38" s="5" customFormat="1" ht="18" customHeight="1">
      <c r="C16" s="23"/>
      <c r="D16" s="24"/>
      <c r="E16" s="7"/>
      <c r="F16" s="7"/>
      <c r="G16" s="7"/>
      <c r="H16" s="7"/>
      <c r="I16" s="7"/>
      <c r="J16" s="7"/>
      <c r="K16" s="7"/>
      <c r="N16" s="11" t="s">
        <v>17</v>
      </c>
      <c r="O16" s="6"/>
      <c r="P16" s="229" t="s">
        <v>18</v>
      </c>
      <c r="Q16" s="229"/>
      <c r="R16" s="229"/>
      <c r="S16" s="229"/>
      <c r="T16" s="229"/>
      <c r="U16" s="229"/>
      <c r="V16" s="229"/>
      <c r="W16" s="229"/>
      <c r="X16" s="229"/>
      <c r="Y16" s="22"/>
      <c r="Z16" s="22"/>
      <c r="AA16" s="22"/>
      <c r="AB16" s="22"/>
      <c r="AC16" s="22"/>
      <c r="AD16" s="22"/>
      <c r="AE16" s="22"/>
      <c r="AF16" s="7"/>
      <c r="AG16" s="7"/>
      <c r="AI16" s="8"/>
      <c r="AJ16" s="8"/>
      <c r="AK16" s="8"/>
      <c r="AL16" s="8"/>
    </row>
    <row r="17" spans="1:44" s="5" customFormat="1" ht="18" customHeight="1">
      <c r="C17" s="7"/>
      <c r="D17" s="7"/>
      <c r="E17" s="7"/>
      <c r="F17" s="7"/>
      <c r="G17" s="7"/>
      <c r="H17" s="7"/>
      <c r="I17" s="7"/>
      <c r="J17" s="7"/>
      <c r="K17" s="7"/>
      <c r="N17" s="25"/>
      <c r="O17" s="26"/>
      <c r="P17" s="256" t="s">
        <v>19</v>
      </c>
      <c r="Q17" s="256"/>
      <c r="R17" s="256"/>
      <c r="S17" s="256"/>
      <c r="T17" s="256"/>
      <c r="U17" s="256"/>
      <c r="V17" s="256"/>
      <c r="W17" s="256"/>
      <c r="X17" s="256"/>
      <c r="Y17" s="27"/>
      <c r="Z17" s="27"/>
      <c r="AA17" s="27"/>
      <c r="AB17" s="27"/>
      <c r="AC17" s="27"/>
      <c r="AD17" s="27"/>
      <c r="AE17" s="27"/>
      <c r="AF17" s="7"/>
      <c r="AG17" s="7"/>
      <c r="AI17" s="8"/>
      <c r="AJ17" s="8"/>
      <c r="AK17" s="8"/>
      <c r="AL17" s="8"/>
    </row>
    <row r="18" spans="1:44" s="5" customFormat="1" ht="38.25" customHeight="1">
      <c r="C18" s="248" t="s">
        <v>20</v>
      </c>
      <c r="D18" s="248"/>
      <c r="E18" s="248"/>
      <c r="F18" s="248"/>
      <c r="G18" s="248"/>
      <c r="H18" s="248"/>
      <c r="I18" s="248"/>
      <c r="J18" s="248"/>
      <c r="K18" s="248"/>
      <c r="L18" s="248"/>
      <c r="M18" s="248"/>
      <c r="N18" s="248"/>
      <c r="O18" s="248"/>
      <c r="P18" s="248"/>
      <c r="Q18" s="248"/>
      <c r="R18" s="248"/>
      <c r="S18" s="248"/>
      <c r="T18" s="248"/>
      <c r="U18" s="248"/>
      <c r="V18" s="248"/>
      <c r="W18" s="230"/>
      <c r="X18" s="230"/>
      <c r="Y18" s="27"/>
      <c r="Z18" s="27"/>
      <c r="AA18" s="27"/>
      <c r="AB18" s="27"/>
      <c r="AC18" s="27"/>
      <c r="AD18" s="27"/>
      <c r="AE18" s="27"/>
      <c r="AF18" s="7"/>
      <c r="AG18" s="7"/>
      <c r="AI18" s="8"/>
      <c r="AJ18" s="8"/>
      <c r="AK18" s="8"/>
      <c r="AL18" s="8"/>
    </row>
    <row r="19" spans="1:44" s="28" customFormat="1" ht="35.25">
      <c r="C19" s="248" t="s">
        <v>21</v>
      </c>
      <c r="D19" s="248"/>
      <c r="E19" s="248"/>
      <c r="F19" s="248"/>
      <c r="G19" s="248"/>
      <c r="H19" s="248"/>
      <c r="I19" s="248"/>
      <c r="J19" s="248"/>
      <c r="K19" s="248"/>
      <c r="L19" s="248"/>
      <c r="M19" s="248"/>
      <c r="N19" s="248"/>
      <c r="O19" s="248"/>
      <c r="P19" s="248"/>
      <c r="Q19" s="248"/>
      <c r="R19" s="248"/>
      <c r="S19" s="248"/>
      <c r="T19" s="248"/>
      <c r="U19" s="248"/>
      <c r="V19" s="248"/>
      <c r="Y19" s="29"/>
      <c r="Z19" s="29"/>
      <c r="AA19" s="29"/>
      <c r="AB19" s="29"/>
      <c r="AC19" s="29"/>
      <c r="AD19" s="29"/>
      <c r="AE19" s="29"/>
      <c r="AF19" s="29"/>
      <c r="AG19" s="29"/>
      <c r="AI19" s="30"/>
      <c r="AJ19" s="30"/>
      <c r="AK19" s="30"/>
      <c r="AL19" s="30"/>
      <c r="AN19" s="31"/>
      <c r="AO19" s="31"/>
      <c r="AP19" s="31"/>
      <c r="AQ19" s="31"/>
      <c r="AR19" s="31"/>
    </row>
    <row r="20" spans="1:44" s="28" customFormat="1" ht="33" customHeight="1">
      <c r="C20" s="248" t="s">
        <v>208</v>
      </c>
      <c r="D20" s="248"/>
      <c r="E20" s="248"/>
      <c r="F20" s="248"/>
      <c r="G20" s="248"/>
      <c r="H20" s="248"/>
      <c r="I20" s="248"/>
      <c r="J20" s="248"/>
      <c r="K20" s="248"/>
      <c r="L20" s="248"/>
      <c r="M20" s="248"/>
      <c r="N20" s="248"/>
      <c r="O20" s="248"/>
      <c r="P20" s="248"/>
      <c r="Q20" s="248"/>
      <c r="R20" s="248"/>
      <c r="S20" s="248"/>
      <c r="T20" s="248"/>
      <c r="U20" s="248"/>
      <c r="V20" s="248"/>
      <c r="Y20" s="249"/>
      <c r="Z20" s="249"/>
      <c r="AA20" s="249"/>
      <c r="AB20" s="249"/>
      <c r="AC20" s="249"/>
      <c r="AD20" s="249"/>
      <c r="AE20" s="249"/>
      <c r="AF20" s="249"/>
      <c r="AG20" s="249"/>
      <c r="AI20" s="250"/>
      <c r="AJ20" s="250"/>
      <c r="AK20" s="250"/>
      <c r="AL20" s="250"/>
    </row>
    <row r="21" spans="1:44" ht="15" thickBot="1">
      <c r="A21" s="32"/>
      <c r="C21" s="33"/>
    </row>
    <row r="22" spans="1:44" ht="16.5" customHeight="1" thickTop="1">
      <c r="A22" s="36"/>
      <c r="B22" s="36"/>
      <c r="C22" s="251" t="s">
        <v>22</v>
      </c>
      <c r="D22" s="252"/>
      <c r="E22" s="252"/>
      <c r="F22" s="252"/>
      <c r="G22" s="252"/>
      <c r="H22" s="253"/>
      <c r="I22" s="36"/>
      <c r="J22" s="251" t="s">
        <v>23</v>
      </c>
      <c r="K22" s="252"/>
      <c r="L22" s="253"/>
      <c r="M22" s="37"/>
      <c r="N22" s="251" t="s">
        <v>24</v>
      </c>
      <c r="O22" s="252"/>
      <c r="P22" s="252"/>
      <c r="Q22" s="252"/>
      <c r="R22" s="253"/>
      <c r="S22" s="36"/>
      <c r="T22" s="36"/>
      <c r="U22" s="36"/>
    </row>
    <row r="23" spans="1:44" ht="15.75">
      <c r="A23" s="36"/>
      <c r="B23" s="36"/>
      <c r="C23" s="242" t="s">
        <v>211</v>
      </c>
      <c r="D23" s="243"/>
      <c r="E23" s="243"/>
      <c r="F23" s="243"/>
      <c r="G23" s="243"/>
      <c r="H23" s="244"/>
      <c r="I23" s="36"/>
      <c r="J23" s="242" t="s">
        <v>210</v>
      </c>
      <c r="K23" s="243"/>
      <c r="L23" s="244"/>
      <c r="M23" s="37"/>
      <c r="N23" s="242" t="s">
        <v>208</v>
      </c>
      <c r="O23" s="243"/>
      <c r="P23" s="243"/>
      <c r="Q23" s="243"/>
      <c r="R23" s="244"/>
      <c r="S23" s="36"/>
      <c r="T23" s="36"/>
      <c r="U23" s="36"/>
    </row>
    <row r="24" spans="1:44" ht="16.5" customHeight="1" thickBot="1">
      <c r="A24" s="36"/>
      <c r="B24" s="36"/>
      <c r="C24" s="245" t="s">
        <v>25</v>
      </c>
      <c r="D24" s="246"/>
      <c r="E24" s="246"/>
      <c r="F24" s="246"/>
      <c r="G24" s="246"/>
      <c r="H24" s="247"/>
      <c r="I24" s="36"/>
      <c r="J24" s="245" t="s">
        <v>25</v>
      </c>
      <c r="K24" s="246"/>
      <c r="L24" s="247"/>
      <c r="M24" s="37"/>
      <c r="N24" s="245" t="s">
        <v>25</v>
      </c>
      <c r="O24" s="246"/>
      <c r="P24" s="246"/>
      <c r="Q24" s="246"/>
      <c r="R24" s="247"/>
      <c r="S24" s="36"/>
      <c r="T24" s="36"/>
      <c r="U24" s="36"/>
    </row>
    <row r="25" spans="1:44" ht="17.25" customHeight="1" thickTop="1" thickBot="1">
      <c r="A25" s="36"/>
      <c r="B25" s="36"/>
      <c r="C25" s="38" t="s">
        <v>26</v>
      </c>
      <c r="D25" s="39">
        <v>2017</v>
      </c>
      <c r="E25" s="39">
        <v>2016</v>
      </c>
      <c r="F25" s="39" t="s">
        <v>27</v>
      </c>
      <c r="G25" s="39">
        <v>2017</v>
      </c>
      <c r="H25" s="39">
        <v>2016</v>
      </c>
      <c r="I25" s="36"/>
      <c r="J25" s="41" t="s">
        <v>28</v>
      </c>
      <c r="K25" s="42">
        <v>2017</v>
      </c>
      <c r="L25" s="43">
        <v>2016</v>
      </c>
      <c r="M25" s="36"/>
      <c r="N25" s="234" t="s">
        <v>29</v>
      </c>
      <c r="O25" s="235"/>
      <c r="P25" s="236"/>
      <c r="Q25" s="39">
        <v>2017</v>
      </c>
      <c r="R25" s="40">
        <v>2016</v>
      </c>
      <c r="S25" s="36"/>
      <c r="T25" s="36"/>
      <c r="U25" s="36"/>
    </row>
    <row r="26" spans="1:44" ht="17.25" thickTop="1" thickBot="1">
      <c r="A26" s="36"/>
      <c r="B26" s="36"/>
      <c r="C26" s="44"/>
      <c r="D26" s="45"/>
      <c r="E26" s="45"/>
      <c r="F26" s="46"/>
      <c r="G26" s="45"/>
      <c r="H26" s="45"/>
      <c r="I26" s="36"/>
      <c r="J26" s="47"/>
      <c r="K26" s="48"/>
      <c r="L26" s="49"/>
      <c r="M26" s="36"/>
      <c r="N26" s="237" t="s">
        <v>30</v>
      </c>
      <c r="O26" s="238"/>
      <c r="P26" s="238"/>
      <c r="Q26" s="238"/>
      <c r="R26" s="239"/>
      <c r="S26" s="36"/>
      <c r="T26" s="36"/>
      <c r="U26" s="36"/>
    </row>
    <row r="27" spans="1:44" ht="16.5" thickTop="1">
      <c r="A27" s="36"/>
      <c r="B27" s="36"/>
      <c r="C27" s="50" t="s">
        <v>26</v>
      </c>
      <c r="D27" s="45"/>
      <c r="E27" s="45"/>
      <c r="F27" s="46" t="s">
        <v>27</v>
      </c>
      <c r="G27" s="45"/>
      <c r="H27" s="45"/>
      <c r="I27" s="36"/>
      <c r="J27" s="47" t="s">
        <v>31</v>
      </c>
      <c r="K27" s="48"/>
      <c r="L27" s="51"/>
      <c r="M27" s="36"/>
      <c r="N27" s="262" t="s">
        <v>32</v>
      </c>
      <c r="O27" s="53"/>
      <c r="P27" s="263"/>
      <c r="Q27" s="55"/>
      <c r="R27" s="56"/>
      <c r="S27" s="36"/>
      <c r="T27" s="36"/>
      <c r="U27" s="36"/>
    </row>
    <row r="28" spans="1:44" ht="15.75">
      <c r="A28" s="36"/>
      <c r="B28" s="36"/>
      <c r="C28" s="57"/>
      <c r="D28" s="45"/>
      <c r="E28" s="45"/>
      <c r="F28" s="58"/>
      <c r="G28" s="45"/>
      <c r="H28" s="45"/>
      <c r="I28" s="36"/>
      <c r="J28" s="52" t="s">
        <v>33</v>
      </c>
      <c r="K28" s="59"/>
      <c r="L28" s="60"/>
      <c r="M28" s="36"/>
      <c r="N28" s="52"/>
      <c r="O28" s="61" t="s">
        <v>34</v>
      </c>
      <c r="P28" s="54" t="s">
        <v>35</v>
      </c>
      <c r="Q28" s="62">
        <v>6378261</v>
      </c>
      <c r="R28" s="264">
        <v>5133991.5827332847</v>
      </c>
      <c r="S28" s="36"/>
      <c r="T28" s="36"/>
      <c r="U28" s="36"/>
    </row>
    <row r="29" spans="1:44" ht="15.75">
      <c r="A29" s="36"/>
      <c r="B29" s="36"/>
      <c r="C29" s="57" t="s">
        <v>36</v>
      </c>
      <c r="D29" s="63"/>
      <c r="E29" s="63"/>
      <c r="F29" s="46" t="s">
        <v>37</v>
      </c>
      <c r="G29" s="45"/>
      <c r="H29" s="45"/>
      <c r="I29" s="36"/>
      <c r="J29" s="52" t="s">
        <v>38</v>
      </c>
      <c r="K29" s="59">
        <v>4828692</v>
      </c>
      <c r="L29" s="60">
        <v>4471443</v>
      </c>
      <c r="M29" s="36"/>
      <c r="N29" s="52"/>
      <c r="O29" s="61" t="s">
        <v>39</v>
      </c>
      <c r="P29" s="54" t="s">
        <v>40</v>
      </c>
      <c r="Q29" s="62">
        <v>3512886</v>
      </c>
      <c r="R29" s="264">
        <v>3106898.6990663102</v>
      </c>
      <c r="S29" s="36"/>
      <c r="T29" s="36"/>
      <c r="U29" s="36"/>
    </row>
    <row r="30" spans="1:44" ht="15.75">
      <c r="A30" s="36"/>
      <c r="B30" s="36"/>
      <c r="C30" s="64" t="s">
        <v>41</v>
      </c>
      <c r="D30" s="65">
        <v>739234</v>
      </c>
      <c r="E30" s="65">
        <v>718619.91478004004</v>
      </c>
      <c r="F30" s="46" t="s">
        <v>42</v>
      </c>
      <c r="G30" s="65"/>
      <c r="H30" s="65"/>
      <c r="I30" s="36"/>
      <c r="J30" s="52" t="s">
        <v>43</v>
      </c>
      <c r="K30" s="59">
        <v>911505</v>
      </c>
      <c r="L30" s="60">
        <v>768068</v>
      </c>
      <c r="M30" s="36"/>
      <c r="N30" s="66"/>
      <c r="O30" s="36"/>
      <c r="P30" s="67" t="s">
        <v>44</v>
      </c>
      <c r="Q30" s="68">
        <f>Q28-Q29</f>
        <v>2865375</v>
      </c>
      <c r="R30" s="265">
        <f>R28-R29</f>
        <v>2027092.8836669745</v>
      </c>
      <c r="S30" s="36"/>
      <c r="T30" s="69"/>
      <c r="U30" s="69"/>
    </row>
    <row r="31" spans="1:44" ht="18.75">
      <c r="A31" s="36"/>
      <c r="B31" s="36"/>
      <c r="C31" s="64" t="s">
        <v>45</v>
      </c>
      <c r="D31" s="65">
        <v>179475</v>
      </c>
      <c r="E31" s="65">
        <v>279080.739</v>
      </c>
      <c r="F31" s="70" t="s">
        <v>46</v>
      </c>
      <c r="G31" s="65">
        <v>33899</v>
      </c>
      <c r="H31" s="65">
        <v>34147.466290639997</v>
      </c>
      <c r="I31" s="36"/>
      <c r="J31" s="71" t="s">
        <v>47</v>
      </c>
      <c r="K31" s="59">
        <v>-713369</v>
      </c>
      <c r="L31" s="60">
        <v>-634233</v>
      </c>
      <c r="M31" s="36"/>
      <c r="N31" s="52" t="s">
        <v>48</v>
      </c>
      <c r="O31" s="54"/>
      <c r="P31" s="72"/>
      <c r="Q31" s="62"/>
      <c r="R31" s="264"/>
      <c r="S31" s="36"/>
      <c r="T31" s="36"/>
      <c r="U31" s="36"/>
    </row>
    <row r="32" spans="1:44" ht="15.75">
      <c r="A32" s="36"/>
      <c r="B32" s="36"/>
      <c r="C32" s="64" t="s">
        <v>49</v>
      </c>
      <c r="D32" s="65">
        <v>17479</v>
      </c>
      <c r="E32" s="65">
        <v>17907.593724000006</v>
      </c>
      <c r="F32" s="70" t="s">
        <v>50</v>
      </c>
      <c r="G32" s="65">
        <v>62759</v>
      </c>
      <c r="H32" s="65">
        <v>55610.443891379997</v>
      </c>
      <c r="I32" s="36"/>
      <c r="J32" s="47" t="s">
        <v>51</v>
      </c>
      <c r="K32" s="73">
        <f>+K29+K30+K31</f>
        <v>5026828</v>
      </c>
      <c r="L32" s="216">
        <f>+L29+L30+L31</f>
        <v>4605278</v>
      </c>
      <c r="M32" s="36"/>
      <c r="N32" s="52"/>
      <c r="O32" s="269" t="s">
        <v>34</v>
      </c>
      <c r="P32" s="270" t="s">
        <v>52</v>
      </c>
      <c r="Q32" s="233">
        <f>'[1]Risiko Kredit (a+b)'!$J$90+'[1]Risiko Pasar (a)'!$H$41</f>
        <v>373280.93684887752</v>
      </c>
      <c r="R32" s="271">
        <v>281389.17004135303</v>
      </c>
      <c r="S32" s="36"/>
      <c r="T32" s="261">
        <f>'[1]Risiko Kredit (a+b)'!$J$90+'[1]Risiko Pasar (a)'!$H$41</f>
        <v>373280.93684887752</v>
      </c>
      <c r="U32" s="36"/>
      <c r="Y32" s="32" t="s">
        <v>198</v>
      </c>
      <c r="Z32" s="32" t="s">
        <v>203</v>
      </c>
      <c r="AA32" s="232">
        <f>51146.9671506657+Q37</f>
        <v>76702.857747641698</v>
      </c>
    </row>
    <row r="33" spans="1:27" ht="31.5">
      <c r="A33" s="36"/>
      <c r="B33" s="36"/>
      <c r="C33" s="75" t="s">
        <v>53</v>
      </c>
      <c r="D33" s="65">
        <v>27370</v>
      </c>
      <c r="E33" s="65">
        <v>199060.40627599999</v>
      </c>
      <c r="F33" s="76" t="s">
        <v>54</v>
      </c>
      <c r="G33" s="65">
        <v>232670</v>
      </c>
      <c r="H33" s="65">
        <v>161611.37738262999</v>
      </c>
      <c r="I33" s="36"/>
      <c r="J33" s="77" t="s">
        <v>55</v>
      </c>
      <c r="K33" s="59"/>
      <c r="L33" s="60"/>
      <c r="M33" s="36"/>
      <c r="N33" s="52"/>
      <c r="O33" s="269" t="s">
        <v>56</v>
      </c>
      <c r="P33" s="272" t="s">
        <v>57</v>
      </c>
      <c r="Q33" s="233">
        <v>6314.025670402204</v>
      </c>
      <c r="R33" s="271">
        <v>6932.1506397013163</v>
      </c>
      <c r="S33" s="36"/>
      <c r="T33" s="261">
        <v>6314.025670402204</v>
      </c>
      <c r="U33" s="36"/>
      <c r="Y33" s="32" t="s">
        <v>199</v>
      </c>
      <c r="Z33" s="32" t="s">
        <v>204</v>
      </c>
      <c r="AA33" s="232">
        <f>Q33</f>
        <v>6314.025670402204</v>
      </c>
    </row>
    <row r="34" spans="1:27" ht="31.5">
      <c r="A34" s="36"/>
      <c r="B34" s="36"/>
      <c r="C34" s="79" t="s">
        <v>58</v>
      </c>
      <c r="D34" s="65">
        <v>0</v>
      </c>
      <c r="E34" s="65">
        <v>0</v>
      </c>
      <c r="F34" s="76" t="s">
        <v>59</v>
      </c>
      <c r="G34" s="65">
        <v>88957</v>
      </c>
      <c r="H34" s="65">
        <v>55765.346364860306</v>
      </c>
      <c r="I34" s="36"/>
      <c r="J34" s="80" t="s">
        <v>60</v>
      </c>
      <c r="K34" s="59">
        <v>-3064525</v>
      </c>
      <c r="L34" s="60">
        <v>-2657194</v>
      </c>
      <c r="M34" s="36"/>
      <c r="N34" s="81"/>
      <c r="O34" s="269" t="s">
        <v>61</v>
      </c>
      <c r="P34" s="272" t="s">
        <v>62</v>
      </c>
      <c r="Q34" s="233">
        <v>435.82729166171163</v>
      </c>
      <c r="R34" s="271">
        <v>459.28081820320506</v>
      </c>
      <c r="S34" s="36"/>
      <c r="T34" s="261">
        <f>'[1]Risiko Pasar (b)'!$AE$60</f>
        <v>435.82729166171163</v>
      </c>
      <c r="U34" s="36"/>
      <c r="Y34" s="32" t="s">
        <v>200</v>
      </c>
      <c r="Z34" s="32" t="s">
        <v>205</v>
      </c>
      <c r="AA34" s="232">
        <f>288520.46+Q34</f>
        <v>288956.28729166172</v>
      </c>
    </row>
    <row r="35" spans="1:27" ht="51" customHeight="1">
      <c r="A35" s="36"/>
      <c r="B35" s="36"/>
      <c r="C35" s="75" t="s">
        <v>63</v>
      </c>
      <c r="D35" s="65">
        <v>0</v>
      </c>
      <c r="E35" s="65">
        <v>0</v>
      </c>
      <c r="F35" s="82" t="s">
        <v>64</v>
      </c>
      <c r="G35" s="65">
        <v>10164</v>
      </c>
      <c r="H35" s="65">
        <v>13567.66369967</v>
      </c>
      <c r="I35" s="36"/>
      <c r="J35" s="83" t="s">
        <v>65</v>
      </c>
      <c r="K35" s="59">
        <v>48987</v>
      </c>
      <c r="L35" s="60">
        <v>79977</v>
      </c>
      <c r="M35" s="36"/>
      <c r="N35" s="52"/>
      <c r="O35" s="269" t="s">
        <v>66</v>
      </c>
      <c r="P35" s="272" t="s">
        <v>67</v>
      </c>
      <c r="Q35" s="233">
        <v>236924</v>
      </c>
      <c r="R35" s="271">
        <v>242908.66165399988</v>
      </c>
      <c r="S35" s="36"/>
      <c r="T35" s="261">
        <f>'[1]Risiko Asuransi'!$Q$31</f>
        <v>236923.78223619799</v>
      </c>
      <c r="U35" s="36"/>
      <c r="Y35" s="32" t="s">
        <v>201</v>
      </c>
      <c r="Z35" s="32" t="s">
        <v>206</v>
      </c>
      <c r="AA35" s="232">
        <f>Q35+Q36</f>
        <v>236924</v>
      </c>
    </row>
    <row r="36" spans="1:27" ht="32.25" customHeight="1">
      <c r="A36" s="36"/>
      <c r="B36" s="36"/>
      <c r="C36" s="79" t="s">
        <v>68</v>
      </c>
      <c r="D36" s="65">
        <v>0</v>
      </c>
      <c r="E36" s="65">
        <v>0</v>
      </c>
      <c r="F36" s="76" t="s">
        <v>69</v>
      </c>
      <c r="G36" s="65">
        <f>11859-514</f>
        <v>11345</v>
      </c>
      <c r="H36" s="65">
        <v>5341.2138260000002</v>
      </c>
      <c r="I36" s="36"/>
      <c r="J36" s="84" t="s">
        <v>70</v>
      </c>
      <c r="K36" s="73">
        <f>+K34+K35</f>
        <v>-3015538</v>
      </c>
      <c r="L36" s="216">
        <f>+L34+L35</f>
        <v>-2577217</v>
      </c>
      <c r="M36" s="36"/>
      <c r="N36" s="52"/>
      <c r="O36" s="269" t="s">
        <v>71</v>
      </c>
      <c r="P36" s="270" t="s">
        <v>72</v>
      </c>
      <c r="Q36" s="233">
        <v>0</v>
      </c>
      <c r="R36" s="271">
        <v>0</v>
      </c>
      <c r="S36" s="36"/>
      <c r="T36" s="261"/>
      <c r="U36" s="36"/>
      <c r="Y36" s="32" t="s">
        <v>202</v>
      </c>
      <c r="Z36" s="32" t="s">
        <v>207</v>
      </c>
      <c r="AA36" s="232">
        <f>Q38</f>
        <v>6126.4583324764017</v>
      </c>
    </row>
    <row r="37" spans="1:27" ht="19.5" customHeight="1">
      <c r="A37" s="36"/>
      <c r="B37" s="36"/>
      <c r="C37" s="75" t="s">
        <v>73</v>
      </c>
      <c r="D37" s="65">
        <v>2845407</v>
      </c>
      <c r="E37" s="65">
        <v>2501116.6937438389</v>
      </c>
      <c r="F37" s="76" t="s">
        <v>74</v>
      </c>
      <c r="G37" s="65">
        <f>306021+4779+14240+8696-G36-514+1</f>
        <v>321878</v>
      </c>
      <c r="H37" s="65">
        <v>272614.20691337</v>
      </c>
      <c r="I37" s="36"/>
      <c r="J37" s="47" t="s">
        <v>75</v>
      </c>
      <c r="K37" s="73">
        <f>+K32+K36</f>
        <v>2011290</v>
      </c>
      <c r="L37" s="216">
        <f>+L32+L36</f>
        <v>2028061</v>
      </c>
      <c r="M37" s="36"/>
      <c r="N37" s="80"/>
      <c r="O37" s="269" t="s">
        <v>76</v>
      </c>
      <c r="P37" s="273" t="s">
        <v>77</v>
      </c>
      <c r="Q37" s="233">
        <f>'[1]Risiko Kredit (a+b)'!$J$111</f>
        <v>25555.890596975994</v>
      </c>
      <c r="R37" s="271">
        <v>24678.770714510072</v>
      </c>
      <c r="S37" s="36"/>
      <c r="T37" s="261">
        <f>'[1]Risiko Kredit (a+b)'!$J$111</f>
        <v>25555.890596975994</v>
      </c>
      <c r="U37" s="36"/>
    </row>
    <row r="38" spans="1:27" ht="21.75" customHeight="1">
      <c r="A38" s="36"/>
      <c r="B38" s="36"/>
      <c r="C38" s="64" t="s">
        <v>78</v>
      </c>
      <c r="D38" s="65">
        <v>0</v>
      </c>
      <c r="E38" s="65">
        <v>0</v>
      </c>
      <c r="F38" s="82" t="s">
        <v>79</v>
      </c>
      <c r="G38" s="65">
        <v>2920508</v>
      </c>
      <c r="H38" s="65">
        <v>2591130.8635060498</v>
      </c>
      <c r="I38" s="36"/>
      <c r="J38" s="86" t="s">
        <v>80</v>
      </c>
      <c r="K38" s="59"/>
      <c r="L38" s="60"/>
      <c r="M38" s="36"/>
      <c r="N38" s="52"/>
      <c r="O38" s="74" t="s">
        <v>81</v>
      </c>
      <c r="P38" s="85" t="s">
        <v>82</v>
      </c>
      <c r="Q38" s="62">
        <f>'[1]Risiko Opr'!$D$20</f>
        <v>6126.4583324764017</v>
      </c>
      <c r="R38" s="264">
        <v>5356.5304939899988</v>
      </c>
      <c r="S38" s="36"/>
      <c r="T38" s="261">
        <f>'[1]Risiko Opr'!$D$20</f>
        <v>6126.4583324764017</v>
      </c>
      <c r="U38" s="36"/>
      <c r="AA38" s="232">
        <f>SUM(AA32:AA37)</f>
        <v>615023.62904218212</v>
      </c>
    </row>
    <row r="39" spans="1:27" ht="15.75">
      <c r="A39" s="36"/>
      <c r="B39" s="36"/>
      <c r="C39" s="64" t="s">
        <v>83</v>
      </c>
      <c r="D39" s="65">
        <v>0</v>
      </c>
      <c r="E39" s="65">
        <v>0</v>
      </c>
      <c r="F39" s="87" t="s">
        <v>84</v>
      </c>
      <c r="G39" s="88">
        <f>SUM(G31:G38)</f>
        <v>3682180</v>
      </c>
      <c r="H39" s="88">
        <f>SUM(H31:H38)</f>
        <v>3189788.5818746001</v>
      </c>
      <c r="I39" s="36"/>
      <c r="J39" s="80" t="s">
        <v>85</v>
      </c>
      <c r="K39" s="59">
        <v>-775</v>
      </c>
      <c r="L39" s="60">
        <v>9411</v>
      </c>
      <c r="M39" s="36"/>
      <c r="N39" s="66"/>
      <c r="O39" s="36"/>
      <c r="P39" s="67" t="s">
        <v>86</v>
      </c>
      <c r="Q39" s="89">
        <f>SUM(Q32:Q38)</f>
        <v>648637.13874039392</v>
      </c>
      <c r="R39" s="266">
        <f>SUM(R32:R38)</f>
        <v>561724.56436175772</v>
      </c>
      <c r="S39" s="36"/>
      <c r="T39" s="261"/>
      <c r="U39" s="36"/>
    </row>
    <row r="40" spans="1:27" ht="15.75">
      <c r="A40" s="36"/>
      <c r="B40" s="36"/>
      <c r="C40" s="64" t="s">
        <v>87</v>
      </c>
      <c r="D40" s="65">
        <v>990501</v>
      </c>
      <c r="E40" s="65">
        <v>543644.12424600264</v>
      </c>
      <c r="F40" s="46"/>
      <c r="G40" s="65"/>
      <c r="H40" s="65"/>
      <c r="I40" s="36"/>
      <c r="J40" s="83" t="s">
        <v>88</v>
      </c>
      <c r="K40" s="90">
        <v>-16816</v>
      </c>
      <c r="L40" s="217">
        <v>-28372</v>
      </c>
      <c r="M40" s="36"/>
      <c r="N40" s="52" t="s">
        <v>89</v>
      </c>
      <c r="O40" s="36"/>
      <c r="P40" s="72"/>
      <c r="Q40" s="91">
        <f>Q30-Q39</f>
        <v>2216737.8612596062</v>
      </c>
      <c r="R40" s="267">
        <f>R30-R39</f>
        <v>1465368.3193052169</v>
      </c>
      <c r="S40" s="36"/>
      <c r="T40" s="261"/>
      <c r="U40" s="69"/>
    </row>
    <row r="41" spans="1:27" ht="31.5" customHeight="1" thickBot="1">
      <c r="A41" s="36"/>
      <c r="B41" s="36"/>
      <c r="C41" s="92" t="s">
        <v>90</v>
      </c>
      <c r="D41" s="65">
        <v>3026</v>
      </c>
      <c r="E41" s="65">
        <v>3586.2693530000001</v>
      </c>
      <c r="F41" s="70"/>
      <c r="G41" s="45"/>
      <c r="H41" s="45"/>
      <c r="I41" s="36"/>
      <c r="J41" s="93" t="s">
        <v>91</v>
      </c>
      <c r="K41" s="94">
        <f>K39+K40</f>
        <v>-17591</v>
      </c>
      <c r="L41" s="218">
        <f>L39+L40</f>
        <v>-18961</v>
      </c>
      <c r="M41" s="36"/>
      <c r="N41" s="52" t="s">
        <v>92</v>
      </c>
      <c r="O41" s="36"/>
      <c r="P41" s="72"/>
      <c r="Q41" s="95">
        <f>Q30/Q39</f>
        <v>4.4175315116312177</v>
      </c>
      <c r="R41" s="268">
        <f>R30/R39</f>
        <v>3.6086954573015628</v>
      </c>
      <c r="S41" s="36"/>
      <c r="T41" s="36"/>
      <c r="U41" s="36"/>
    </row>
    <row r="42" spans="1:27" ht="33" thickTop="1" thickBot="1">
      <c r="A42" s="36"/>
      <c r="B42" s="36"/>
      <c r="C42" s="92" t="s">
        <v>93</v>
      </c>
      <c r="D42" s="65">
        <v>291000</v>
      </c>
      <c r="E42" s="65">
        <v>96000</v>
      </c>
      <c r="F42" s="70"/>
      <c r="G42" s="45"/>
      <c r="H42" s="45"/>
      <c r="I42" s="36"/>
      <c r="J42" s="96" t="s">
        <v>94</v>
      </c>
      <c r="K42" s="97">
        <f>+K37+K41</f>
        <v>1993699</v>
      </c>
      <c r="L42" s="219">
        <f>+L37+L41</f>
        <v>2009100</v>
      </c>
      <c r="M42" s="36"/>
      <c r="N42" s="237" t="s">
        <v>95</v>
      </c>
      <c r="O42" s="238"/>
      <c r="P42" s="238"/>
      <c r="Q42" s="238"/>
      <c r="R42" s="239"/>
      <c r="S42" s="36"/>
      <c r="T42" s="36"/>
      <c r="U42" s="36"/>
    </row>
    <row r="43" spans="1:27" ht="16.5" thickTop="1">
      <c r="A43" s="36"/>
      <c r="B43" s="36"/>
      <c r="C43" s="64" t="s">
        <v>96</v>
      </c>
      <c r="D43" s="65">
        <v>0</v>
      </c>
      <c r="E43" s="65">
        <v>0</v>
      </c>
      <c r="F43" s="70"/>
      <c r="G43" s="45"/>
      <c r="H43" s="45"/>
      <c r="I43" s="36"/>
      <c r="J43" s="98"/>
      <c r="K43" s="59"/>
      <c r="L43" s="60"/>
      <c r="M43" s="36"/>
      <c r="N43" s="52"/>
      <c r="O43" s="74" t="s">
        <v>34</v>
      </c>
      <c r="P43" s="54" t="s">
        <v>97</v>
      </c>
      <c r="Q43" s="99">
        <v>28000</v>
      </c>
      <c r="R43" s="99">
        <v>27000</v>
      </c>
      <c r="S43" s="36"/>
      <c r="T43" s="36"/>
      <c r="U43" s="36"/>
    </row>
    <row r="44" spans="1:27" ht="15.75">
      <c r="A44" s="36"/>
      <c r="B44" s="36"/>
      <c r="C44" s="64" t="s">
        <v>98</v>
      </c>
      <c r="D44" s="65">
        <v>40019</v>
      </c>
      <c r="E44" s="65">
        <v>46343.47499090113</v>
      </c>
      <c r="F44" s="70"/>
      <c r="G44" s="45"/>
      <c r="H44" s="45"/>
      <c r="I44" s="36"/>
      <c r="J44" s="47" t="s">
        <v>99</v>
      </c>
      <c r="K44" s="59">
        <v>51278</v>
      </c>
      <c r="L44" s="60">
        <v>61123</v>
      </c>
      <c r="M44" s="36"/>
      <c r="N44" s="52"/>
      <c r="O44" s="74" t="s">
        <v>56</v>
      </c>
      <c r="P44" s="54" t="s">
        <v>100</v>
      </c>
      <c r="Q44" s="100">
        <v>1.8827988589244522</v>
      </c>
      <c r="R44" s="100">
        <v>1.9366989278837778</v>
      </c>
      <c r="S44" s="36"/>
      <c r="T44" s="36"/>
      <c r="U44" s="36"/>
    </row>
    <row r="45" spans="1:27" ht="15.75">
      <c r="A45" s="36"/>
      <c r="B45" s="36"/>
      <c r="C45" s="64" t="s">
        <v>101</v>
      </c>
      <c r="D45" s="65">
        <v>0</v>
      </c>
      <c r="E45" s="65">
        <v>0</v>
      </c>
      <c r="F45" s="70"/>
      <c r="G45" s="45"/>
      <c r="H45" s="45"/>
      <c r="I45" s="36"/>
      <c r="J45" s="47" t="s">
        <v>102</v>
      </c>
      <c r="K45" s="73">
        <f>+K42+K44</f>
        <v>2044977</v>
      </c>
      <c r="L45" s="216">
        <f>+L42+L44</f>
        <v>2070223</v>
      </c>
      <c r="M45" s="36"/>
      <c r="N45" s="52"/>
      <c r="O45" s="74" t="s">
        <v>61</v>
      </c>
      <c r="P45" s="54" t="s">
        <v>103</v>
      </c>
      <c r="Q45" s="211">
        <v>2.177547487993976</v>
      </c>
      <c r="R45" s="211">
        <v>1.9439657070603684</v>
      </c>
      <c r="S45" s="36"/>
      <c r="T45" s="36"/>
      <c r="U45" s="36"/>
    </row>
    <row r="46" spans="1:27" ht="34.5" customHeight="1">
      <c r="A46" s="36"/>
      <c r="B46" s="36"/>
      <c r="C46" s="101" t="s">
        <v>104</v>
      </c>
      <c r="D46" s="88">
        <f>SUM(D30:D45)</f>
        <v>5133511</v>
      </c>
      <c r="E46" s="88">
        <f>SUM(E30:E45)</f>
        <v>4405359.2161137844</v>
      </c>
      <c r="F46" s="70"/>
      <c r="G46" s="45"/>
      <c r="H46" s="45"/>
      <c r="I46" s="36"/>
      <c r="J46" s="80"/>
      <c r="K46" s="59"/>
      <c r="L46" s="60"/>
      <c r="M46" s="36"/>
      <c r="N46" s="52"/>
      <c r="O46" s="74" t="s">
        <v>66</v>
      </c>
      <c r="P46" s="78" t="s">
        <v>105</v>
      </c>
      <c r="Q46" s="100">
        <v>0.17452682541466677</v>
      </c>
      <c r="R46" s="100">
        <v>0.15782745447178065</v>
      </c>
      <c r="S46" s="36"/>
      <c r="T46" s="36"/>
      <c r="U46" s="36"/>
    </row>
    <row r="47" spans="1:27" ht="35.25" customHeight="1" thickBot="1">
      <c r="A47" s="36"/>
      <c r="B47" s="36"/>
      <c r="C47" s="57"/>
      <c r="D47" s="65"/>
      <c r="E47" s="65"/>
      <c r="F47" s="58"/>
      <c r="G47" s="45"/>
      <c r="H47" s="45"/>
      <c r="I47" s="36"/>
      <c r="J47" s="77" t="s">
        <v>106</v>
      </c>
      <c r="K47" s="59"/>
      <c r="L47" s="60"/>
      <c r="M47" s="36"/>
      <c r="N47" s="102"/>
      <c r="O47" s="103" t="s">
        <v>71</v>
      </c>
      <c r="P47" s="104" t="s">
        <v>107</v>
      </c>
      <c r="Q47" s="105">
        <v>0.97186931383737485</v>
      </c>
      <c r="R47" s="105">
        <v>0.94603315473194693</v>
      </c>
      <c r="S47" s="36"/>
      <c r="T47" s="36"/>
      <c r="U47" s="36"/>
    </row>
    <row r="48" spans="1:27" ht="16.5" thickTop="1">
      <c r="A48" s="36"/>
      <c r="B48" s="36"/>
      <c r="C48" s="57" t="s">
        <v>108</v>
      </c>
      <c r="D48" s="65"/>
      <c r="E48" s="65"/>
      <c r="F48" s="46" t="s">
        <v>109</v>
      </c>
      <c r="G48" s="106"/>
      <c r="H48" s="106"/>
      <c r="I48" s="36"/>
      <c r="J48" s="77" t="s">
        <v>110</v>
      </c>
      <c r="K48" s="59"/>
      <c r="L48" s="60"/>
      <c r="M48" s="36"/>
      <c r="N48" s="36"/>
      <c r="O48" s="36"/>
      <c r="P48" s="36"/>
      <c r="Q48" s="36"/>
      <c r="R48" s="36"/>
      <c r="S48" s="36"/>
      <c r="T48" s="36"/>
      <c r="U48" s="36"/>
    </row>
    <row r="49" spans="1:256" ht="15.75">
      <c r="A49" s="36"/>
      <c r="B49" s="36"/>
      <c r="C49" s="107" t="s">
        <v>111</v>
      </c>
      <c r="D49" s="65">
        <v>29714</v>
      </c>
      <c r="E49" s="65">
        <v>40848.30810409</v>
      </c>
      <c r="F49" s="108" t="s">
        <v>112</v>
      </c>
      <c r="G49" s="106">
        <v>200000</v>
      </c>
      <c r="H49" s="106">
        <v>200000</v>
      </c>
      <c r="I49" s="36"/>
      <c r="J49" s="83" t="s">
        <v>113</v>
      </c>
      <c r="K49" s="59">
        <v>-1420512</v>
      </c>
      <c r="L49" s="60">
        <v>-1512953</v>
      </c>
      <c r="M49" s="36"/>
      <c r="N49" s="109"/>
      <c r="O49" s="109"/>
      <c r="P49" s="36"/>
      <c r="Q49" s="36"/>
      <c r="R49" s="36"/>
      <c r="S49" s="36"/>
      <c r="T49" s="36"/>
      <c r="U49" s="36"/>
    </row>
    <row r="50" spans="1:256" ht="15.75">
      <c r="A50" s="36"/>
      <c r="B50" s="36"/>
      <c r="C50" s="64" t="s">
        <v>114</v>
      </c>
      <c r="D50" s="65">
        <v>556735</v>
      </c>
      <c r="E50" s="65">
        <v>340119.09791999025</v>
      </c>
      <c r="F50" s="108" t="s">
        <v>115</v>
      </c>
      <c r="G50" s="106">
        <v>-11357</v>
      </c>
      <c r="H50" s="106">
        <v>2632.075398</v>
      </c>
      <c r="I50" s="36"/>
      <c r="J50" s="52" t="s">
        <v>116</v>
      </c>
      <c r="K50" s="59">
        <v>218773</v>
      </c>
      <c r="L50" s="60">
        <v>255878</v>
      </c>
      <c r="M50" s="36"/>
      <c r="N50" s="36"/>
      <c r="O50" s="36"/>
      <c r="P50" s="36"/>
      <c r="Q50" s="36"/>
      <c r="R50" s="36"/>
      <c r="S50" s="36"/>
      <c r="T50" s="36"/>
      <c r="U50" s="36"/>
    </row>
    <row r="51" spans="1:256" ht="18.75" customHeight="1">
      <c r="A51" s="36"/>
      <c r="B51" s="36"/>
      <c r="C51" s="110" t="s">
        <v>117</v>
      </c>
      <c r="D51" s="65">
        <v>0</v>
      </c>
      <c r="E51" s="65">
        <v>0</v>
      </c>
      <c r="F51" s="111" t="s">
        <v>118</v>
      </c>
      <c r="G51" s="65">
        <v>-42327</v>
      </c>
      <c r="H51" s="65">
        <v>-34713.960799410401</v>
      </c>
      <c r="I51" s="36"/>
      <c r="J51" s="83" t="s">
        <v>119</v>
      </c>
      <c r="K51" s="112">
        <v>8321.14</v>
      </c>
      <c r="L51" s="220">
        <v>37567</v>
      </c>
      <c r="M51" s="36"/>
      <c r="N51" s="36"/>
      <c r="O51" s="36"/>
      <c r="P51" s="36"/>
      <c r="Q51" s="36"/>
      <c r="R51" s="36"/>
      <c r="S51" s="36"/>
      <c r="T51" s="36"/>
      <c r="U51" s="36"/>
    </row>
    <row r="52" spans="1:256" ht="18.75" customHeight="1">
      <c r="A52" s="36"/>
      <c r="B52" s="36"/>
      <c r="C52" s="64" t="s">
        <v>120</v>
      </c>
      <c r="D52" s="65">
        <v>49962</v>
      </c>
      <c r="E52" s="65">
        <v>64960.896485000005</v>
      </c>
      <c r="F52" s="108" t="s">
        <v>121</v>
      </c>
      <c r="G52" s="106">
        <v>3123043</v>
      </c>
      <c r="H52" s="106">
        <v>2536543.8697230499</v>
      </c>
      <c r="I52" s="36"/>
      <c r="J52" s="113" t="s">
        <v>122</v>
      </c>
      <c r="K52" s="73">
        <f>+K49+K50+K51</f>
        <v>-1193417.8600000001</v>
      </c>
      <c r="L52" s="216">
        <f>+L49+L50+L51</f>
        <v>-1219508</v>
      </c>
      <c r="M52" s="36"/>
      <c r="N52" s="36"/>
      <c r="O52" s="114"/>
      <c r="P52" s="36"/>
      <c r="Q52" s="36"/>
      <c r="R52" s="36"/>
      <c r="S52" s="36"/>
      <c r="T52" s="36"/>
      <c r="U52" s="36"/>
      <c r="IV52" s="115"/>
    </row>
    <row r="53" spans="1:256" ht="15.75">
      <c r="A53" s="36"/>
      <c r="B53" s="36"/>
      <c r="C53" s="64" t="s">
        <v>123</v>
      </c>
      <c r="D53" s="65">
        <v>782664</v>
      </c>
      <c r="E53" s="65">
        <v>655088.92418109998</v>
      </c>
      <c r="F53" s="116"/>
      <c r="G53" s="117"/>
      <c r="H53" s="117"/>
      <c r="I53" s="36"/>
      <c r="J53" s="83" t="s">
        <v>124</v>
      </c>
      <c r="K53" s="112">
        <v>-5372</v>
      </c>
      <c r="L53" s="220">
        <v>-4606</v>
      </c>
      <c r="M53" s="36"/>
      <c r="N53" s="36"/>
      <c r="O53" s="114"/>
      <c r="P53" s="36"/>
      <c r="Q53" s="36"/>
      <c r="R53" s="36"/>
      <c r="S53" s="36"/>
      <c r="T53" s="36"/>
      <c r="U53" s="36"/>
    </row>
    <row r="54" spans="1:256" ht="15.75">
      <c r="A54" s="36"/>
      <c r="B54" s="36"/>
      <c r="C54" s="64" t="s">
        <v>125</v>
      </c>
      <c r="D54" s="65">
        <v>24415</v>
      </c>
      <c r="E54" s="65">
        <v>49958</v>
      </c>
      <c r="F54" s="116"/>
      <c r="G54" s="117"/>
      <c r="H54" s="117"/>
      <c r="I54" s="36"/>
      <c r="J54" s="113" t="s">
        <v>106</v>
      </c>
      <c r="K54" s="73">
        <f>+K52+K53</f>
        <v>-1198789.8600000001</v>
      </c>
      <c r="L54" s="216">
        <f>+L52+L53</f>
        <v>-1224114</v>
      </c>
      <c r="M54" s="36"/>
      <c r="N54" s="36"/>
      <c r="O54" s="118"/>
      <c r="P54" s="36"/>
      <c r="Q54" s="36"/>
      <c r="R54" s="36"/>
      <c r="S54" s="36"/>
      <c r="T54" s="36"/>
      <c r="U54" s="36"/>
    </row>
    <row r="55" spans="1:256" ht="22.5" customHeight="1">
      <c r="A55" s="36"/>
      <c r="B55" s="36"/>
      <c r="C55" s="64" t="s">
        <v>126</v>
      </c>
      <c r="D55" s="65">
        <v>2881</v>
      </c>
      <c r="E55" s="65">
        <v>4832</v>
      </c>
      <c r="F55" s="111"/>
      <c r="G55" s="65"/>
      <c r="H55" s="65"/>
      <c r="I55" s="36"/>
      <c r="J55" s="113" t="s">
        <v>127</v>
      </c>
      <c r="K55" s="73">
        <f>+K45+K54</f>
        <v>846187.1399999999</v>
      </c>
      <c r="L55" s="216">
        <f>+L45+L54</f>
        <v>846109</v>
      </c>
      <c r="M55" s="36"/>
      <c r="N55" s="36"/>
      <c r="O55" s="118"/>
      <c r="P55" s="118"/>
      <c r="Q55" s="36"/>
      <c r="R55" s="36"/>
      <c r="S55" s="36"/>
      <c r="T55" s="36"/>
      <c r="U55" s="36"/>
    </row>
    <row r="56" spans="1:256" ht="31.5">
      <c r="A56" s="36"/>
      <c r="B56" s="36"/>
      <c r="C56" s="119" t="s">
        <v>128</v>
      </c>
      <c r="D56" s="65">
        <v>183098</v>
      </c>
      <c r="E56" s="65">
        <v>187512</v>
      </c>
      <c r="F56" s="46" t="s">
        <v>129</v>
      </c>
      <c r="G56" s="88">
        <f>SUM(G49:G55)</f>
        <v>3269359</v>
      </c>
      <c r="H56" s="88">
        <f>SUM(H49:H55)</f>
        <v>2704461.9843216394</v>
      </c>
      <c r="I56" s="36"/>
      <c r="J56" s="83" t="s">
        <v>130</v>
      </c>
      <c r="K56" s="59">
        <v>486298</v>
      </c>
      <c r="L56" s="60">
        <v>337428</v>
      </c>
      <c r="M56" s="36"/>
      <c r="N56" s="36"/>
      <c r="O56" s="118"/>
      <c r="P56" s="118"/>
      <c r="Q56" s="36"/>
      <c r="R56" s="36"/>
      <c r="S56" s="36"/>
      <c r="T56" s="36"/>
      <c r="U56" s="36"/>
    </row>
    <row r="57" spans="1:256" ht="16.5" customHeight="1">
      <c r="A57" s="36"/>
      <c r="B57" s="36"/>
      <c r="C57" s="120" t="s">
        <v>131</v>
      </c>
      <c r="D57" s="65">
        <f>197317-D56</f>
        <v>14219</v>
      </c>
      <c r="E57" s="65">
        <v>15616</v>
      </c>
      <c r="F57" s="121"/>
      <c r="G57" s="106"/>
      <c r="H57" s="106"/>
      <c r="I57" s="36"/>
      <c r="J57" s="122" t="s">
        <v>132</v>
      </c>
      <c r="K57" s="59"/>
      <c r="L57" s="60"/>
      <c r="M57" s="36"/>
      <c r="N57" s="36"/>
      <c r="O57" s="118"/>
      <c r="P57" s="118"/>
      <c r="Q57" s="36"/>
      <c r="R57" s="36"/>
      <c r="S57" s="36"/>
      <c r="T57" s="36"/>
      <c r="U57" s="36"/>
    </row>
    <row r="58" spans="1:256" ht="15.75">
      <c r="A58" s="36"/>
      <c r="B58" s="36"/>
      <c r="C58" s="64" t="s">
        <v>133</v>
      </c>
      <c r="D58" s="65">
        <f>59602+60379+25875+53998-25000-514</f>
        <v>174340</v>
      </c>
      <c r="E58" s="65">
        <v>129956.77929219557</v>
      </c>
      <c r="F58" s="108"/>
      <c r="G58" s="65"/>
      <c r="H58" s="65"/>
      <c r="I58" s="36"/>
      <c r="J58" s="123" t="s">
        <v>134</v>
      </c>
      <c r="K58" s="124">
        <v>-111854</v>
      </c>
      <c r="L58" s="221">
        <v>-111914</v>
      </c>
      <c r="M58" s="36"/>
      <c r="N58" s="36"/>
      <c r="O58" s="118"/>
      <c r="P58" s="118"/>
      <c r="Q58" s="36"/>
      <c r="R58" s="36"/>
      <c r="S58" s="36"/>
      <c r="T58" s="36"/>
      <c r="U58" s="36"/>
    </row>
    <row r="59" spans="1:256" ht="23.25" customHeight="1">
      <c r="A59" s="36"/>
      <c r="B59" s="36"/>
      <c r="C59" s="57" t="s">
        <v>135</v>
      </c>
      <c r="D59" s="88">
        <f>SUM(D49:D58)</f>
        <v>1818028</v>
      </c>
      <c r="E59" s="88">
        <f>SUM(E49:E58)</f>
        <v>1488892.0059823757</v>
      </c>
      <c r="F59" s="125"/>
      <c r="G59" s="65"/>
      <c r="H59" s="65"/>
      <c r="I59" s="36"/>
      <c r="J59" s="123" t="s">
        <v>136</v>
      </c>
      <c r="K59" s="124"/>
      <c r="L59" s="221"/>
      <c r="M59" s="36"/>
      <c r="N59" s="36"/>
      <c r="O59" s="126"/>
      <c r="P59" s="36"/>
      <c r="Q59" s="36"/>
      <c r="R59" s="36"/>
      <c r="S59" s="36"/>
      <c r="T59" s="36"/>
      <c r="U59" s="36"/>
    </row>
    <row r="60" spans="1:256" ht="15.75">
      <c r="A60" s="36"/>
      <c r="B60" s="36"/>
      <c r="C60" s="101" t="s">
        <v>137</v>
      </c>
      <c r="D60" s="88">
        <f>D59+D46</f>
        <v>6951539</v>
      </c>
      <c r="E60" s="88">
        <f>E59+E46</f>
        <v>5894251.2220961601</v>
      </c>
      <c r="F60" s="127" t="s">
        <v>138</v>
      </c>
      <c r="G60" s="88">
        <f>G56+G39</f>
        <v>6951539</v>
      </c>
      <c r="H60" s="88">
        <f>H56+H39</f>
        <v>5894250.5661962396</v>
      </c>
      <c r="I60" s="36"/>
      <c r="J60" s="123" t="s">
        <v>139</v>
      </c>
      <c r="K60" s="124">
        <v>-420426</v>
      </c>
      <c r="L60" s="221">
        <v>-392320</v>
      </c>
      <c r="M60" s="36"/>
      <c r="N60" s="36"/>
      <c r="O60" s="36"/>
      <c r="P60" s="36"/>
      <c r="Q60" s="36"/>
      <c r="R60" s="36"/>
      <c r="S60" s="36"/>
      <c r="T60" s="36"/>
      <c r="U60" s="36"/>
    </row>
    <row r="61" spans="1:256" ht="16.5" thickBot="1">
      <c r="A61" s="36"/>
      <c r="B61" s="36"/>
      <c r="C61" s="128"/>
      <c r="D61" s="129"/>
      <c r="E61" s="130"/>
      <c r="F61" s="131"/>
      <c r="G61" s="132"/>
      <c r="H61" s="132"/>
      <c r="I61" s="36"/>
      <c r="J61" s="123" t="s">
        <v>140</v>
      </c>
      <c r="K61" s="124">
        <v>-23145</v>
      </c>
      <c r="L61" s="221">
        <v>-22229</v>
      </c>
      <c r="M61" s="36"/>
      <c r="N61" s="36"/>
      <c r="O61" s="36"/>
      <c r="P61" s="36"/>
      <c r="Q61" s="36"/>
      <c r="R61" s="36"/>
      <c r="S61" s="36"/>
      <c r="T61" s="36"/>
      <c r="U61" s="36"/>
    </row>
    <row r="62" spans="1:256" ht="17.25" thickTop="1" thickBot="1">
      <c r="A62" s="36"/>
      <c r="B62" s="36"/>
      <c r="C62" s="36"/>
      <c r="D62" s="226"/>
      <c r="E62" s="133"/>
      <c r="F62" s="134"/>
      <c r="G62" s="226"/>
      <c r="H62" s="36"/>
      <c r="I62" s="135"/>
      <c r="J62" s="123" t="s">
        <v>141</v>
      </c>
      <c r="K62" s="124">
        <f>-755085-K61-K60-K58</f>
        <v>-199660</v>
      </c>
      <c r="L62" s="221">
        <v>-147534</v>
      </c>
      <c r="M62" s="136"/>
      <c r="N62" s="136"/>
      <c r="O62" s="136"/>
      <c r="P62" s="36"/>
      <c r="Q62" s="36"/>
      <c r="R62" s="36"/>
      <c r="S62" s="36"/>
      <c r="T62" s="36"/>
      <c r="U62" s="36"/>
    </row>
    <row r="63" spans="1:256" ht="16.5" thickTop="1">
      <c r="A63" s="36"/>
      <c r="B63" s="36"/>
      <c r="C63" s="137" t="s">
        <v>142</v>
      </c>
      <c r="D63" s="138"/>
      <c r="E63" s="139"/>
      <c r="F63" s="140" t="s">
        <v>143</v>
      </c>
      <c r="G63" s="141"/>
      <c r="H63" s="142"/>
      <c r="I63" s="143"/>
      <c r="J63" s="144" t="s">
        <v>144</v>
      </c>
      <c r="K63" s="145">
        <f>SUM(K58:K62)</f>
        <v>-755085</v>
      </c>
      <c r="L63" s="222">
        <f>SUM(L58:L62)</f>
        <v>-673997</v>
      </c>
      <c r="M63" s="36"/>
      <c r="N63" s="146"/>
      <c r="O63" s="147"/>
      <c r="P63" s="36"/>
      <c r="Q63" s="36"/>
      <c r="R63" s="36"/>
      <c r="S63" s="36"/>
      <c r="T63" s="36"/>
      <c r="U63" s="36"/>
    </row>
    <row r="64" spans="1:256" ht="15.75">
      <c r="A64" s="36"/>
      <c r="B64" s="36"/>
      <c r="C64" s="148" t="s">
        <v>145</v>
      </c>
      <c r="D64" s="149"/>
      <c r="E64" s="139"/>
      <c r="F64" s="150" t="s">
        <v>146</v>
      </c>
      <c r="G64" s="151"/>
      <c r="H64" s="152"/>
      <c r="I64" s="153" t="s">
        <v>147</v>
      </c>
      <c r="J64" s="113" t="s">
        <v>148</v>
      </c>
      <c r="K64" s="154">
        <f>+K55+K56+K63</f>
        <v>577400.1399999999</v>
      </c>
      <c r="L64" s="223">
        <f>+L55+L56+L63</f>
        <v>509540</v>
      </c>
      <c r="M64" s="37"/>
      <c r="N64" s="37"/>
      <c r="O64" s="37"/>
      <c r="P64" s="36"/>
      <c r="Q64" s="36"/>
      <c r="R64" s="36"/>
      <c r="S64" s="36"/>
      <c r="T64" s="36"/>
      <c r="U64" s="36"/>
    </row>
    <row r="65" spans="1:21" ht="15.75">
      <c r="A65" s="36"/>
      <c r="B65" s="36"/>
      <c r="C65" s="155" t="s">
        <v>149</v>
      </c>
      <c r="D65" s="149"/>
      <c r="E65" s="139"/>
      <c r="F65" s="156"/>
      <c r="G65" s="157"/>
      <c r="H65" s="158"/>
      <c r="I65" s="159"/>
      <c r="J65" s="83" t="s">
        <v>150</v>
      </c>
      <c r="K65" s="124">
        <v>9099</v>
      </c>
      <c r="L65" s="221">
        <v>7481</v>
      </c>
      <c r="M65" s="37"/>
      <c r="N65" s="37"/>
      <c r="O65" s="37"/>
      <c r="P65" s="36"/>
      <c r="Q65" s="36"/>
      <c r="R65" s="36"/>
      <c r="S65" s="36"/>
      <c r="T65" s="36"/>
      <c r="U65" s="36"/>
    </row>
    <row r="66" spans="1:21" ht="17.25" customHeight="1">
      <c r="A66" s="36"/>
      <c r="B66" s="36"/>
      <c r="C66" s="155" t="s">
        <v>151</v>
      </c>
      <c r="D66" s="149"/>
      <c r="E66" s="146"/>
      <c r="F66" s="160" t="s">
        <v>152</v>
      </c>
      <c r="G66" s="161"/>
      <c r="H66" s="162"/>
      <c r="I66" s="163"/>
      <c r="J66" s="113" t="s">
        <v>153</v>
      </c>
      <c r="K66" s="145">
        <f>+K64+K65</f>
        <v>586499.1399999999</v>
      </c>
      <c r="L66" s="222">
        <f>+L64+L65</f>
        <v>517021</v>
      </c>
      <c r="M66" s="36"/>
      <c r="N66" s="36"/>
      <c r="O66" s="36"/>
      <c r="P66" s="36"/>
      <c r="Q66" s="36"/>
      <c r="R66" s="114"/>
      <c r="S66" s="36"/>
      <c r="T66" s="36"/>
      <c r="U66" s="36"/>
    </row>
    <row r="67" spans="1:21" ht="15.75">
      <c r="A67" s="36"/>
      <c r="B67" s="36"/>
      <c r="C67" s="155" t="s">
        <v>191</v>
      </c>
      <c r="D67" s="149"/>
      <c r="E67" s="146"/>
      <c r="F67" s="164" t="s">
        <v>154</v>
      </c>
      <c r="G67" s="207" t="s">
        <v>159</v>
      </c>
      <c r="H67" s="162"/>
      <c r="I67" s="208">
        <v>0.29499999999999998</v>
      </c>
      <c r="J67" s="83" t="s">
        <v>156</v>
      </c>
      <c r="K67" s="59">
        <v>0</v>
      </c>
      <c r="L67" s="60">
        <v>-1410</v>
      </c>
      <c r="M67" s="36"/>
      <c r="N67" s="36"/>
      <c r="O67" s="165"/>
      <c r="P67" s="36"/>
      <c r="Q67" s="36"/>
      <c r="R67" s="114"/>
      <c r="S67" s="36"/>
      <c r="T67" s="36"/>
      <c r="U67" s="36"/>
    </row>
    <row r="68" spans="1:21" ht="15.75">
      <c r="A68" s="36"/>
      <c r="B68" s="36"/>
      <c r="C68" s="155" t="s">
        <v>157</v>
      </c>
      <c r="D68" s="149"/>
      <c r="E68" s="146"/>
      <c r="F68" s="164" t="s">
        <v>158</v>
      </c>
      <c r="G68" s="207" t="s">
        <v>195</v>
      </c>
      <c r="H68" s="162"/>
      <c r="I68" s="208">
        <v>0.1</v>
      </c>
      <c r="J68" s="113" t="s">
        <v>160</v>
      </c>
      <c r="K68" s="166">
        <f>+K66+K67</f>
        <v>586499.1399999999</v>
      </c>
      <c r="L68" s="222">
        <f>+L66+L67</f>
        <v>515611</v>
      </c>
      <c r="M68" s="36"/>
      <c r="N68" s="36"/>
      <c r="O68" s="126"/>
      <c r="P68" s="36"/>
      <c r="Q68" s="36"/>
      <c r="R68" s="114"/>
      <c r="S68" s="36"/>
      <c r="T68" s="36"/>
      <c r="U68" s="36"/>
    </row>
    <row r="69" spans="1:21" ht="22.5" customHeight="1">
      <c r="A69" s="36"/>
      <c r="B69" s="36"/>
      <c r="C69" s="155"/>
      <c r="D69" s="149"/>
      <c r="E69" s="146"/>
      <c r="F69" s="164" t="s">
        <v>161</v>
      </c>
      <c r="G69" s="207" t="s">
        <v>155</v>
      </c>
      <c r="H69" s="162"/>
      <c r="I69" s="208">
        <v>0.12</v>
      </c>
      <c r="J69" s="83" t="s">
        <v>162</v>
      </c>
      <c r="K69" s="124">
        <v>0</v>
      </c>
      <c r="L69" s="221">
        <v>-32793</v>
      </c>
      <c r="M69" s="36"/>
      <c r="N69" s="36"/>
      <c r="O69" s="36"/>
      <c r="P69" s="36"/>
      <c r="Q69" s="36"/>
      <c r="R69" s="114"/>
      <c r="S69" s="36"/>
      <c r="T69" s="36"/>
      <c r="U69" s="36"/>
    </row>
    <row r="70" spans="1:21" ht="18" customHeight="1" thickBot="1">
      <c r="A70" s="36"/>
      <c r="B70" s="36"/>
      <c r="C70" s="155"/>
      <c r="D70" s="149"/>
      <c r="E70" s="146"/>
      <c r="F70" s="164" t="s">
        <v>163</v>
      </c>
      <c r="G70" s="207" t="s">
        <v>164</v>
      </c>
      <c r="H70" s="162"/>
      <c r="I70" s="208">
        <v>1.4999999999999999E-2</v>
      </c>
      <c r="J70" s="113" t="s">
        <v>165</v>
      </c>
      <c r="K70" s="167">
        <f>+K68+K69</f>
        <v>586499.1399999999</v>
      </c>
      <c r="L70" s="224">
        <f>+L68+L69</f>
        <v>482818</v>
      </c>
      <c r="M70" s="36"/>
      <c r="N70" s="36"/>
      <c r="O70" s="147"/>
      <c r="P70" s="36"/>
      <c r="Q70" s="36"/>
      <c r="R70" s="36"/>
      <c r="S70" s="36"/>
      <c r="T70" s="36"/>
      <c r="U70" s="36"/>
    </row>
    <row r="71" spans="1:21" ht="21" customHeight="1" thickTop="1">
      <c r="A71" s="36"/>
      <c r="B71" s="36"/>
      <c r="C71" s="168" t="s">
        <v>166</v>
      </c>
      <c r="D71" s="149"/>
      <c r="E71" s="146"/>
      <c r="F71" s="164"/>
      <c r="G71" s="207"/>
      <c r="H71" s="162"/>
      <c r="I71" s="208"/>
      <c r="J71" s="83" t="s">
        <v>167</v>
      </c>
      <c r="K71" s="59">
        <v>-7613</v>
      </c>
      <c r="L71" s="225">
        <v>-17379</v>
      </c>
      <c r="M71" s="36"/>
      <c r="N71" s="114"/>
      <c r="O71" s="114"/>
      <c r="P71" s="114"/>
      <c r="Q71" s="114"/>
      <c r="R71" s="36"/>
      <c r="S71" s="36"/>
      <c r="T71" s="36"/>
      <c r="U71" s="36"/>
    </row>
    <row r="72" spans="1:21" ht="16.5" thickBot="1">
      <c r="A72" s="36"/>
      <c r="B72" s="36"/>
      <c r="C72" s="64" t="s">
        <v>168</v>
      </c>
      <c r="D72" s="149"/>
      <c r="E72" s="146"/>
      <c r="F72" s="169" t="s">
        <v>169</v>
      </c>
      <c r="G72" s="207"/>
      <c r="H72" s="162"/>
      <c r="I72" s="209"/>
      <c r="J72" s="170" t="s">
        <v>170</v>
      </c>
      <c r="K72" s="167">
        <f>+K70+K71</f>
        <v>578886.1399999999</v>
      </c>
      <c r="L72" s="167">
        <f>+L70+L71</f>
        <v>465439</v>
      </c>
      <c r="M72" s="36"/>
      <c r="N72" s="171"/>
      <c r="O72" s="114"/>
      <c r="P72" s="36"/>
      <c r="Q72" s="114"/>
      <c r="R72" s="114"/>
      <c r="S72" s="36"/>
      <c r="T72" s="36"/>
      <c r="U72" s="36"/>
    </row>
    <row r="73" spans="1:21" ht="16.5" thickTop="1">
      <c r="A73" s="36"/>
      <c r="B73" s="36"/>
      <c r="C73" s="64" t="s">
        <v>171</v>
      </c>
      <c r="D73" s="149"/>
      <c r="E73" s="146"/>
      <c r="F73" s="164" t="s">
        <v>154</v>
      </c>
      <c r="G73" s="207" t="s">
        <v>172</v>
      </c>
      <c r="H73" s="162"/>
      <c r="I73" s="208">
        <v>0.1</v>
      </c>
      <c r="J73" s="53"/>
      <c r="K73" s="172"/>
      <c r="L73" s="172"/>
      <c r="M73" s="36"/>
      <c r="N73" s="171"/>
      <c r="O73" s="36"/>
      <c r="P73" s="36"/>
      <c r="Q73" s="36"/>
      <c r="R73" s="36"/>
      <c r="S73" s="36"/>
      <c r="T73" s="36"/>
      <c r="U73" s="36"/>
    </row>
    <row r="74" spans="1:21" ht="15.75">
      <c r="A74" s="36"/>
      <c r="B74" s="36"/>
      <c r="C74" s="64" t="s">
        <v>173</v>
      </c>
      <c r="D74" s="149"/>
      <c r="E74" s="146"/>
      <c r="F74" s="164" t="s">
        <v>158</v>
      </c>
      <c r="G74" s="207" t="s">
        <v>196</v>
      </c>
      <c r="H74" s="162"/>
      <c r="I74" s="208">
        <v>7.0000000000000007E-2</v>
      </c>
      <c r="J74" s="36"/>
      <c r="K74" s="172"/>
      <c r="L74" s="172"/>
      <c r="M74" s="36"/>
      <c r="N74" s="171"/>
      <c r="O74" s="36"/>
      <c r="P74" s="36"/>
      <c r="Q74" s="36"/>
      <c r="R74" s="36"/>
      <c r="S74" s="36"/>
      <c r="T74" s="36"/>
      <c r="U74" s="36"/>
    </row>
    <row r="75" spans="1:21" ht="15.75">
      <c r="A75" s="36"/>
      <c r="B75" s="36"/>
      <c r="C75" s="64" t="s">
        <v>175</v>
      </c>
      <c r="D75" s="149"/>
      <c r="E75" s="146"/>
      <c r="F75" s="164" t="s">
        <v>161</v>
      </c>
      <c r="G75" s="207" t="s">
        <v>190</v>
      </c>
      <c r="H75" s="162"/>
      <c r="I75" s="208">
        <v>0.06</v>
      </c>
      <c r="J75" s="240" t="s">
        <v>209</v>
      </c>
      <c r="K75" s="240"/>
      <c r="L75" s="172"/>
      <c r="M75" s="36"/>
      <c r="N75" s="36"/>
      <c r="O75" s="36"/>
      <c r="P75" s="36"/>
      <c r="Q75" s="36"/>
      <c r="R75" s="36"/>
      <c r="S75" s="36"/>
      <c r="T75" s="36"/>
      <c r="U75" s="36"/>
    </row>
    <row r="76" spans="1:21" ht="15.75">
      <c r="A76" s="36"/>
      <c r="B76" s="36"/>
      <c r="C76" s="64" t="s">
        <v>176</v>
      </c>
      <c r="D76" s="149"/>
      <c r="E76" s="227"/>
      <c r="F76" s="164" t="s">
        <v>163</v>
      </c>
      <c r="G76" s="207" t="s">
        <v>174</v>
      </c>
      <c r="H76" s="162"/>
      <c r="I76" s="210">
        <v>0.05</v>
      </c>
      <c r="J76" s="177" t="s">
        <v>177</v>
      </c>
      <c r="K76" s="178"/>
      <c r="L76" s="172"/>
      <c r="M76" s="36"/>
      <c r="N76" s="171"/>
      <c r="O76" s="36"/>
      <c r="P76" s="36"/>
      <c r="Q76" s="36"/>
      <c r="R76" s="36"/>
      <c r="S76" s="36"/>
      <c r="T76" s="36"/>
      <c r="U76" s="36"/>
    </row>
    <row r="77" spans="1:21" ht="16.5" thickBot="1">
      <c r="A77" s="36"/>
      <c r="B77" s="36"/>
      <c r="C77" s="64" t="s">
        <v>178</v>
      </c>
      <c r="D77" s="149"/>
      <c r="E77" s="36"/>
      <c r="F77" s="173"/>
      <c r="G77" s="174"/>
      <c r="H77" s="175"/>
      <c r="I77" s="176"/>
      <c r="J77" s="241" t="s">
        <v>179</v>
      </c>
      <c r="K77" s="241"/>
      <c r="L77" s="172"/>
      <c r="M77" s="36"/>
      <c r="N77" s="171"/>
      <c r="O77" s="36"/>
      <c r="P77" s="212"/>
      <c r="Q77" s="36"/>
      <c r="R77" s="36"/>
      <c r="S77" s="36"/>
      <c r="T77" s="36"/>
      <c r="U77" s="36"/>
    </row>
    <row r="78" spans="1:21" ht="17.25" thickTop="1" thickBot="1">
      <c r="A78" s="36"/>
      <c r="B78" s="36"/>
      <c r="C78" s="137" t="s">
        <v>180</v>
      </c>
      <c r="D78" s="138"/>
      <c r="E78" s="36"/>
      <c r="F78" s="118"/>
      <c r="G78" s="118"/>
      <c r="H78" s="118"/>
      <c r="I78" s="118"/>
      <c r="J78" s="241" t="s">
        <v>20</v>
      </c>
      <c r="K78" s="241"/>
      <c r="L78" s="172"/>
      <c r="M78" s="36"/>
      <c r="N78" s="36"/>
      <c r="O78" s="36"/>
      <c r="P78" s="36"/>
      <c r="Q78" s="36"/>
      <c r="R78" s="36"/>
      <c r="S78" s="36"/>
      <c r="T78" s="36"/>
      <c r="U78" s="36"/>
    </row>
    <row r="79" spans="1:21" ht="16.5" thickTop="1">
      <c r="A79" s="36"/>
      <c r="B79" s="36"/>
      <c r="C79" s="182" t="s">
        <v>182</v>
      </c>
      <c r="D79" s="183" t="s">
        <v>183</v>
      </c>
      <c r="E79" s="36"/>
      <c r="F79" s="179" t="s">
        <v>181</v>
      </c>
      <c r="G79" s="180"/>
      <c r="H79" s="180"/>
      <c r="I79" s="181"/>
      <c r="J79" s="36"/>
      <c r="K79" s="172"/>
      <c r="L79" s="186"/>
      <c r="M79" s="36"/>
      <c r="N79" s="36"/>
      <c r="O79" s="36"/>
      <c r="P79" s="36"/>
      <c r="Q79" s="36"/>
      <c r="R79" s="36"/>
      <c r="S79" s="36"/>
      <c r="T79" s="36"/>
      <c r="U79" s="36"/>
    </row>
    <row r="80" spans="1:21" ht="15.75">
      <c r="A80" s="36"/>
      <c r="B80" s="36"/>
      <c r="C80" s="182" t="s">
        <v>185</v>
      </c>
      <c r="D80" s="183" t="s">
        <v>186</v>
      </c>
      <c r="E80" s="36"/>
      <c r="F80" s="184" t="s">
        <v>154</v>
      </c>
      <c r="G80" s="118" t="s">
        <v>187</v>
      </c>
      <c r="H80" s="118" t="s">
        <v>184</v>
      </c>
      <c r="I80" s="185"/>
      <c r="J80" s="36"/>
      <c r="K80" s="172"/>
      <c r="L80" s="187"/>
      <c r="M80" s="36"/>
      <c r="N80" s="36"/>
      <c r="O80" s="36"/>
      <c r="P80" s="36"/>
      <c r="Q80" s="36"/>
      <c r="R80" s="36"/>
      <c r="S80" s="36"/>
      <c r="T80" s="36"/>
      <c r="U80" s="36"/>
    </row>
    <row r="81" spans="1:21" ht="15.75">
      <c r="A81" s="36"/>
      <c r="B81" s="36"/>
      <c r="C81" s="182"/>
      <c r="D81" s="188"/>
      <c r="E81" s="36"/>
      <c r="F81" s="184" t="s">
        <v>158</v>
      </c>
      <c r="G81" s="32" t="s">
        <v>197</v>
      </c>
      <c r="H81" s="118" t="s">
        <v>188</v>
      </c>
      <c r="I81" s="185"/>
      <c r="J81" s="36"/>
      <c r="K81" s="172"/>
      <c r="L81" s="192"/>
      <c r="M81" s="36"/>
      <c r="N81" s="171"/>
      <c r="O81" s="36"/>
      <c r="P81" s="36"/>
      <c r="Q81" s="36"/>
      <c r="R81" s="36"/>
      <c r="S81" s="36"/>
      <c r="T81" s="36"/>
      <c r="U81" s="36"/>
    </row>
    <row r="82" spans="1:21" ht="16.5" thickBot="1">
      <c r="A82" s="32"/>
      <c r="C82" s="193"/>
      <c r="D82" s="194"/>
      <c r="E82" s="36"/>
      <c r="F82" s="189"/>
      <c r="G82" s="190"/>
      <c r="H82" s="190"/>
      <c r="I82" s="191"/>
      <c r="L82" s="195"/>
      <c r="N82" s="26"/>
    </row>
    <row r="83" spans="1:21" ht="16.5" thickTop="1">
      <c r="A83" s="32"/>
      <c r="C83" s="196"/>
      <c r="D83" s="197"/>
      <c r="F83" s="134"/>
      <c r="G83" s="36"/>
      <c r="H83" s="36"/>
      <c r="J83" s="198"/>
      <c r="N83" s="199"/>
    </row>
    <row r="84" spans="1:21" ht="15">
      <c r="A84" s="32"/>
      <c r="C84" s="200"/>
    </row>
    <row r="85" spans="1:21" ht="15">
      <c r="C85" s="200"/>
    </row>
    <row r="86" spans="1:21" ht="15">
      <c r="C86" s="200"/>
      <c r="J86" s="202"/>
      <c r="K86" s="195"/>
    </row>
    <row r="87" spans="1:21" ht="15">
      <c r="C87" s="200"/>
    </row>
    <row r="88" spans="1:21" ht="15">
      <c r="C88" s="203"/>
    </row>
    <row r="89" spans="1:21" ht="15">
      <c r="C89" s="204"/>
      <c r="K89" s="205"/>
    </row>
    <row r="90" spans="1:21">
      <c r="K90" s="205"/>
    </row>
    <row r="91" spans="1:21">
      <c r="K91" s="205"/>
    </row>
    <row r="92" spans="1:21">
      <c r="K92" s="205"/>
    </row>
    <row r="93" spans="1:21">
      <c r="J93" s="33"/>
    </row>
    <row r="94" spans="1:21">
      <c r="J94" s="33"/>
    </row>
    <row r="95" spans="1:21" ht="15">
      <c r="C95" s="206"/>
      <c r="J95" s="33"/>
    </row>
    <row r="96" spans="1:21">
      <c r="C96" s="33"/>
      <c r="J96" s="33"/>
    </row>
    <row r="97" spans="3:10">
      <c r="C97" s="33"/>
      <c r="J97" s="33"/>
    </row>
    <row r="185" spans="1:1">
      <c r="A185" s="32"/>
    </row>
    <row r="186" spans="1:1">
      <c r="A186" s="32"/>
    </row>
    <row r="187" spans="1:1">
      <c r="A187" s="32"/>
    </row>
    <row r="188" spans="1:1">
      <c r="A188" s="32"/>
    </row>
    <row r="189" spans="1:1">
      <c r="A189" s="32"/>
    </row>
    <row r="190" spans="1:1">
      <c r="A190" s="32"/>
    </row>
    <row r="191" spans="1:1">
      <c r="A191" s="32"/>
    </row>
    <row r="192" spans="1:1">
      <c r="A192" s="32"/>
    </row>
    <row r="193" spans="1:1">
      <c r="A193" s="32"/>
    </row>
    <row r="194" spans="1:1">
      <c r="A194" s="32"/>
    </row>
    <row r="195" spans="1:1">
      <c r="A195" s="32"/>
    </row>
    <row r="196" spans="1:1">
      <c r="A196" s="32"/>
    </row>
    <row r="197" spans="1:1">
      <c r="A197" s="32"/>
    </row>
    <row r="198" spans="1:1">
      <c r="A198" s="32"/>
    </row>
    <row r="199" spans="1:1">
      <c r="A199" s="32"/>
    </row>
    <row r="200" spans="1:1">
      <c r="A200" s="32"/>
    </row>
    <row r="201" spans="1:1">
      <c r="A201" s="32"/>
    </row>
    <row r="202" spans="1:1">
      <c r="A202" s="32"/>
    </row>
    <row r="203" spans="1:1">
      <c r="A203" s="32"/>
    </row>
    <row r="204" spans="1:1">
      <c r="A204" s="32"/>
    </row>
    <row r="205" spans="1:1">
      <c r="A205" s="32"/>
    </row>
    <row r="206" spans="1:1">
      <c r="A206" s="32"/>
    </row>
    <row r="207" spans="1:1">
      <c r="A207" s="32"/>
    </row>
    <row r="208" spans="1:1">
      <c r="A208" s="32"/>
    </row>
    <row r="209" spans="1:1">
      <c r="A209" s="32"/>
    </row>
    <row r="210" spans="1:1">
      <c r="A210" s="32"/>
    </row>
    <row r="211" spans="1:1">
      <c r="A211" s="32"/>
    </row>
    <row r="212" spans="1:1">
      <c r="A212" s="32"/>
    </row>
    <row r="213" spans="1:1">
      <c r="A213" s="32"/>
    </row>
    <row r="214" spans="1:1">
      <c r="A214" s="32"/>
    </row>
    <row r="215" spans="1:1">
      <c r="A215" s="32"/>
    </row>
    <row r="216" spans="1:1">
      <c r="A216" s="32"/>
    </row>
    <row r="217" spans="1:1">
      <c r="A217" s="32"/>
    </row>
    <row r="218" spans="1:1">
      <c r="A218" s="32"/>
    </row>
    <row r="219" spans="1:1">
      <c r="A219" s="32"/>
    </row>
    <row r="220" spans="1:1">
      <c r="A220" s="32"/>
    </row>
    <row r="221" spans="1:1">
      <c r="A221" s="32"/>
    </row>
    <row r="222" spans="1:1">
      <c r="A222" s="32"/>
    </row>
    <row r="223" spans="1:1">
      <c r="A223" s="32"/>
    </row>
    <row r="224" spans="1:1">
      <c r="A224" s="32"/>
    </row>
    <row r="225" spans="1:1">
      <c r="A225" s="32"/>
    </row>
    <row r="226" spans="1:1">
      <c r="A226" s="32"/>
    </row>
    <row r="227" spans="1:1">
      <c r="A227" s="32"/>
    </row>
    <row r="228" spans="1:1">
      <c r="A228" s="32"/>
    </row>
    <row r="229" spans="1:1">
      <c r="A229" s="32"/>
    </row>
    <row r="230" spans="1:1">
      <c r="A230" s="32"/>
    </row>
    <row r="231" spans="1:1">
      <c r="A231" s="32"/>
    </row>
    <row r="232" spans="1:1">
      <c r="A232" s="32"/>
    </row>
    <row r="233" spans="1:1">
      <c r="A233" s="32"/>
    </row>
  </sheetData>
  <mergeCells count="36">
    <mergeCell ref="N5:O5"/>
    <mergeCell ref="N1:O1"/>
    <mergeCell ref="P1:X1"/>
    <mergeCell ref="P2:W2"/>
    <mergeCell ref="P3:V3"/>
    <mergeCell ref="P4:V4"/>
    <mergeCell ref="C19:V19"/>
    <mergeCell ref="P6:X6"/>
    <mergeCell ref="P7:X7"/>
    <mergeCell ref="N9:O9"/>
    <mergeCell ref="P9:V9"/>
    <mergeCell ref="W9:AE9"/>
    <mergeCell ref="P10:X10"/>
    <mergeCell ref="P11:X11"/>
    <mergeCell ref="P12:X12"/>
    <mergeCell ref="P14:X14"/>
    <mergeCell ref="P17:X17"/>
    <mergeCell ref="C18:V18"/>
    <mergeCell ref="C20:V20"/>
    <mergeCell ref="Y20:AG20"/>
    <mergeCell ref="AI20:AL20"/>
    <mergeCell ref="C22:H22"/>
    <mergeCell ref="J22:L22"/>
    <mergeCell ref="N22:R22"/>
    <mergeCell ref="J78:K78"/>
    <mergeCell ref="C23:H23"/>
    <mergeCell ref="J23:L23"/>
    <mergeCell ref="N23:R23"/>
    <mergeCell ref="C24:H24"/>
    <mergeCell ref="J24:L24"/>
    <mergeCell ref="N24:R24"/>
    <mergeCell ref="N25:P25"/>
    <mergeCell ref="N26:R26"/>
    <mergeCell ref="N42:R42"/>
    <mergeCell ref="J75:K75"/>
    <mergeCell ref="J77:K77"/>
  </mergeCells>
  <pageMargins left="0.70866141732283472" right="0.70866141732283472" top="0.74803149606299213" bottom="0.74803149606299213"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Triwulan IV 2017</vt:lpstr>
      <vt:lpstr>'Triwulan IV 2017'!Print_Area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admin.accounting</dc:creator>
  <cp:lastModifiedBy>admin.accounting</cp:lastModifiedBy>
  <cp:lastPrinted>2018-01-29T07:16:14Z</cp:lastPrinted>
  <dcterms:created xsi:type="dcterms:W3CDTF">2016-04-28T09:52:12Z</dcterms:created>
  <dcterms:modified xsi:type="dcterms:W3CDTF">2018-01-30T02:43:45Z</dcterms:modified>
</cp:coreProperties>
</file>